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21" documentId="120_S{2AC9BD13-BADA-5192-A53E-5A8FF88502F6}" xr6:coauthVersionLast="47" xr6:coauthVersionMax="47" xr10:uidLastSave="{26E1DC78-1673-47AD-AFDE-80445D06E5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<sst xmlns="http://schemas.openxmlformats.org/spreadsheetml/2006/main" count="181536" uniqueCount="39147">
  <si>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</si>
  <si>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</si>
  <si>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</si>
  <si>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</si>
  <si>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</si>
  <si>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</si>
  <si>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</si>
  <si>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</si>
  <si>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</si>
  <si>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</si>
  <si>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</si>
  <si>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</si>
  <si>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</si>
  <si>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</si>
  <si>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</si>
  <si>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</si>
  <si>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</si>
  <si>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</si>
  <si>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</si>
  <si>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</si>
  <si>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</si>
  <si>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</si>
  <si>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</si>
  <si>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</si>
  <si>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</si>
  <si>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</si>
  <si>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</si>
  <si>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</si>
  <si>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</si>
  <si>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</si>
  <si>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</si>
  <si>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</si>
  <si>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</si>
  <si>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</si>
  <si>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</si>
  <si>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</si>
  <si>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</si>
  <si>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</si>
  <si>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</si>
  <si>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</si>
  <si>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</si>
  <si>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</si>
  <si>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</si>
  <si>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</si>
  <si>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</si>
  <si>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</si>
  <si>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</si>
  <si>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</si>
  <si>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</si>
  <si>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</si>
  <si>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</si>
  <si>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</si>
  <si>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</si>
  <si>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</si>
  <si>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</si>
  <si>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</si>
  <si>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</si>
  <si>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</si>
  <si>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</si>
  <si>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</si>
  <si>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</si>
  <si>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</si>
  <si>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</si>
  <si>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</si>
  <si>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</si>
  <si>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</si>
  <si>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</si>
  <si>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</si>
  <si>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</si>
  <si>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</si>
  <si>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</si>
  <si>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</si>
  <si>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</si>
  <si>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</si>
  <si>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</si>
  <si>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</si>
  <si>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</si>
  <si>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</si>
  <si>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</si>
  <si>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</si>
  <si>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</si>
  <si>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</si>
  <si>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</si>
  <si>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</si>
  <si>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</si>
  <si>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</si>
  <si>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</si>
  <si>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</si>
  <si>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</si>
  <si>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</si>
  <si>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</si>
  <si>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</si>
  <si>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</si>
  <si>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</si>
  <si>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</si>
  <si>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</si>
  <si>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</si>
  <si>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</si>
  <si>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</si>
  <si>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</si>
  <si>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</si>
  <si>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</si>
  <si>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</si>
  <si>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</si>
  <si>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</si>
  <si>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</si>
  <si>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</si>
  <si>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</si>
  <si>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</si>
  <si>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</si>
  <si>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</si>
  <si>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</si>
  <si>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</si>
  <si>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</si>
  <si>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</si>
  <si>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</si>
  <si>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</si>
  <si>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</si>
  <si>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</si>
  <si>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</si>
  <si>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</si>
  <si>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</si>
  <si>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</si>
  <si>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</si>
  <si>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</si>
  <si>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</si>
  <si>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</si>
  <si>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</si>
  <si>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</si>
  <si>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</si>
  <si>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</si>
  <si>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</si>
  <si>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</si>
  <si>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</si>
  <si>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</si>
  <si>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</si>
  <si>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</si>
  <si>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</si>
  <si>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</si>
  <si>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</si>
  <si>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</si>
  <si>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</si>
  <si>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</si>
  <si>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</si>
  <si>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</si>
  <si>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</si>
  <si>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</si>
  <si>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</si>
  <si>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</si>
  <si>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</si>
  <si>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</si>
  <si>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</si>
  <si>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</si>
  <si>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</si>
  <si>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</si>
  <si>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</si>
  <si>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</si>
  <si>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</si>
  <si>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</si>
  <si>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</si>
  <si>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</si>
  <si>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</si>
  <si>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</si>
  <si>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</si>
  <si>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</si>
  <si>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</si>
  <si>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</si>
  <si>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</si>
  <si>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</si>
  <si>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</si>
  <si>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</si>
  <si>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</si>
  <si>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</si>
  <si>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</si>
  <si>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</si>
  <si>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</si>
  <si>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</si>
  <si>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</si>
  <si>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</si>
  <si>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</si>
  <si>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</si>
  <si>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</si>
  <si>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</si>
  <si>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</si>
  <si>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</si>
  <si>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</si>
  <si>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</si>
  <si>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</si>
  <si>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</si>
  <si>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</si>
  <si>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</si>
  <si>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</si>
  <si>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</si>
  <si>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</si>
  <si>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</si>
  <si>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</si>
  <si>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</si>
  <si>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</si>
  <si>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</si>
  <si>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</si>
  <si>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</si>
  <si>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</si>
  <si>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</si>
  <si>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</si>
  <si>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</si>
  <si>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</si>
  <si>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</si>
  <si>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</si>
  <si>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</si>
  <si>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</si>
  <si>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</si>
  <si>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</si>
  <si>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</si>
  <si>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</si>
  <si>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</si>
  <si>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</si>
  <si>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</si>
  <si>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</si>
  <si>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</si>
  <si>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</si>
  <si>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</si>
  <si>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</si>
  <si>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</si>
  <si>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</si>
  <si>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</si>
  <si>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</si>
  <si>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</si>
  <si>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</si>
  <si>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</si>
  <si>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</si>
  <si>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</si>
  <si>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</si>
  <si>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</si>
  <si>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</si>
  <si>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</si>
  <si>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</si>
  <si>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</si>
  <si>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</si>
  <si>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</si>
  <si>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</si>
  <si>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</si>
  <si>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</si>
  <si>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</si>
  <si>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</si>
  <si>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</si>
  <si>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</si>
  <si>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</si>
  <si>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</si>
  <si>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</si>
  <si>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</si>
  <si>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</si>
  <si>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</si>
  <si>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</si>
  <si>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</si>
  <si>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</si>
  <si>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</si>
  <si>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</si>
  <si>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</si>
  <si>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</si>
  <si>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</si>
  <si>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</si>
  <si>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</si>
  <si>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</si>
  <si>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</si>
  <si>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</si>
  <si>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</si>
  <si>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</si>
  <si>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</si>
  <si>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</si>
  <si>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</si>
  <si>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</si>
  <si>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</si>
  <si>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</si>
  <si>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</si>
  <si>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</si>
  <si>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</si>
  <si>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</si>
  <si>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</si>
  <si>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</si>
  <si>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</si>
  <si>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</si>
  <si>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</si>
  <si>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</si>
  <si>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</si>
  <si>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</si>
  <si>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</si>
  <si>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</si>
  <si>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</si>
  <si>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</si>
  <si>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</si>
  <si>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</si>
  <si>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</si>
  <si>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</si>
  <si>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</si>
  <si>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</si>
  <si>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</si>
  <si>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</si>
  <si>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</si>
  <si>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</si>
  <si>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</si>
  <si>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</si>
  <si>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</si>
  <si>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</si>
  <si>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</si>
  <si>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</si>
  <si>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</si>
  <si>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</si>
  <si>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</si>
  <si>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</si>
  <si>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</si>
  <si>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</si>
  <si>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</si>
  <si>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</si>
  <si>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</si>
  <si>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</si>
  <si>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</si>
  <si>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</si>
  <si>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</si>
  <si>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</si>
  <si>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</si>
  <si>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</si>
  <si>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</si>
  <si>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</si>
  <si>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</si>
  <si>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</si>
  <si>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</si>
  <si>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</si>
  <si>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</si>
  <si>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</si>
  <si>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</si>
  <si>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</si>
  <si>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</si>
  <si>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</si>
  <si>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</si>
  <si>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</si>
  <si>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</si>
  <si>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</si>
  <si>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</si>
  <si>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</si>
  <si>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</si>
  <si>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</si>
  <si>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</si>
  <si>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</si>
  <si>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</si>
  <si>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</si>
  <si>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</si>
  <si>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</si>
  <si>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</si>
  <si>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</si>
  <si>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</si>
  <si>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</si>
  <si>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</si>
  <si>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</si>
  <si>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</si>
  <si>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</si>
  <si>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</si>
  <si>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</si>
  <si>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</si>
  <si>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</si>
  <si>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</si>
  <si>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</si>
  <si>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</si>
  <si>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</si>
  <si>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</si>
  <si>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</si>
  <si>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</si>
  <si>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</si>
  <si>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</si>
  <si>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</si>
  <si>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</si>
  <si>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</si>
  <si>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</si>
  <si>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</si>
  <si>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</si>
  <si>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</si>
  <si>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</si>
  <si>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</si>
  <si>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</si>
  <si>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</si>
  <si>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</si>
  <si>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</si>
  <si>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</si>
  <si>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</si>
  <si>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</si>
  <si>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</si>
  <si>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</si>
  <si>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</si>
  <si>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</si>
  <si>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</si>
  <si>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</si>
  <si>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</si>
  <si>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</si>
  <si>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</si>
  <si>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</si>
  <si>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</si>
  <si>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</si>
  <si>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</si>
  <si>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</si>
  <si>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</si>
  <si>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</si>
  <si>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</si>
  <si>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</si>
  <si>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</si>
  <si>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</si>
  <si>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</si>
  <si>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</si>
  <si>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</si>
  <si>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</si>
  <si>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</si>
  <si>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</si>
  <si>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</si>
  <si>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</si>
  <si>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</si>
  <si>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</si>
  <si>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</si>
  <si>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</si>
  <si>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</si>
  <si>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</si>
  <si>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</si>
  <si>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</si>
  <si>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</si>
  <si>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</si>
  <si>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</si>
  <si>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</si>
  <si>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</si>
  <si>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</si>
  <si>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</si>
  <si>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</si>
  <si>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</si>
  <si>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</si>
  <si>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</si>
  <si>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</si>
  <si>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</si>
  <si>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</si>
  <si>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</si>
  <si>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</si>
  <si>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</si>
  <si>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</si>
  <si>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</si>
  <si>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</si>
  <si>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</si>
  <si>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</si>
  <si>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</si>
  <si>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</si>
  <si>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</si>
  <si>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</si>
  <si>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</si>
  <si>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</si>
  <si>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</si>
  <si>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</si>
  <si>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</si>
  <si>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</si>
  <si>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</si>
  <si>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</si>
  <si>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</si>
  <si>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</si>
  <si>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</si>
  <si>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</si>
  <si>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</si>
  <si>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</si>
  <si>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</si>
  <si>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</si>
  <si>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</si>
  <si>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</si>
  <si>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</si>
  <si>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</si>
  <si>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</si>
  <si>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</si>
  <si>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</si>
  <si>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</si>
  <si>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</si>
  <si>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</si>
  <si>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</si>
  <si>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</si>
  <si>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</si>
  <si>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</si>
  <si>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</si>
  <si>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</si>
  <si>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</si>
  <si>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</si>
  <si>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</si>
  <si>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</si>
  <si>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</si>
  <si>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</si>
  <si>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</si>
  <si>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</si>
  <si>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</si>
  <si>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</si>
  <si>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</si>
  <si>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</si>
  <si>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</si>
  <si>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</si>
  <si>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</si>
  <si>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</si>
  <si>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</si>
  <si>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</si>
  <si>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</si>
  <si>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</si>
  <si>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</si>
  <si>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</si>
  <si>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</si>
  <si>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</si>
  <si>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</si>
  <si>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</si>
  <si>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</si>
  <si>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</si>
  <si>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</si>
  <si>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</si>
  <si>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</si>
  <si>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</si>
  <si>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</si>
  <si>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</si>
  <si>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</si>
  <si>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</si>
  <si>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</si>
  <si>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</si>
  <si>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</si>
  <si>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</si>
  <si>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</si>
  <si>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</si>
  <si>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</si>
  <si>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</si>
  <si>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</si>
  <si>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</si>
  <si>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</si>
  <si>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</si>
  <si>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</si>
  <si>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</si>
  <si>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</si>
  <si>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</si>
  <si>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</si>
  <si>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</si>
  <si>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</si>
  <si>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</si>
  <si>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</si>
  <si>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</si>
  <si>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</si>
  <si>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</si>
  <si>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</si>
  <si>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</si>
  <si>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</si>
  <si>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</si>
  <si>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</si>
  <si>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</si>
  <si>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</si>
  <si>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</si>
  <si>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</si>
  <si>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</si>
  <si>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</si>
  <si>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</si>
  <si>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</si>
  <si>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</si>
  <si>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</si>
  <si>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</si>
  <si>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</si>
  <si>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</si>
  <si>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</si>
  <si>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</si>
  <si>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</si>
  <si>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</si>
  <si>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</si>
  <si>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</si>
  <si>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</si>
  <si>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</si>
  <si>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</si>
  <si>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</si>
  <si>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</si>
  <si>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</si>
  <si>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</si>
  <si>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</si>
  <si>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</si>
  <si>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</si>
  <si>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</si>
  <si>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</si>
  <si>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</si>
  <si>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</si>
  <si>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</si>
  <si>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</si>
  <si>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</si>
  <si>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</si>
  <si>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</si>
  <si>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</si>
  <si>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</si>
  <si>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</si>
  <si>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</si>
  <si>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</si>
  <si>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</si>
  <si>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</si>
  <si>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</si>
  <si>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</si>
  <si>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</si>
  <si>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</si>
  <si>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</si>
  <si>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</si>
  <si>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</si>
  <si>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</si>
  <si>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</si>
  <si>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</si>
  <si>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</si>
  <si>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</si>
  <si>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</si>
  <si>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</si>
  <si>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</si>
  <si>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</si>
  <si>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</si>
  <si>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</si>
  <si>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</si>
  <si>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</si>
  <si>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</si>
  <si>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</si>
  <si>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</si>
  <si>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</si>
  <si>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</si>
  <si>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</si>
  <si>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</si>
  <si>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</si>
  <si>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</si>
  <si>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</si>
  <si>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</si>
  <si>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</si>
  <si>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</si>
  <si>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</si>
  <si>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</si>
  <si>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</si>
  <si>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</si>
  <si>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</si>
  <si>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</si>
  <si>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</si>
  <si>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</si>
  <si>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</si>
  <si>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</si>
  <si>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</si>
  <si>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</si>
  <si>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</si>
  <si>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</si>
  <si>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</si>
  <si>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</si>
  <si>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</si>
  <si>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</si>
  <si>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</si>
  <si>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</si>
  <si>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</si>
  <si>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</si>
  <si>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</si>
  <si>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</si>
  <si>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</si>
  <si>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</si>
  <si>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</si>
  <si>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</si>
  <si>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</si>
  <si>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</si>
  <si>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</si>
  <si>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</si>
  <si>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</si>
  <si>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</si>
  <si>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</si>
  <si>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</si>
  <si>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</si>
  <si>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</si>
  <si>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</si>
  <si>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</si>
  <si>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</si>
  <si>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</si>
  <si>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</si>
  <si>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</si>
  <si>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</si>
  <si>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</si>
  <si>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</si>
  <si>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</si>
  <si>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</si>
  <si>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</si>
  <si>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</si>
  <si>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</si>
  <si>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</si>
  <si>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</si>
  <si>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</si>
  <si>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</si>
  <si>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</si>
  <si>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</si>
  <si>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</si>
  <si>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</si>
  <si>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</si>
  <si>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</si>
  <si>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</si>
  <si>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</si>
  <si>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</si>
  <si>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</si>
  <si>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</si>
  <si>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</si>
  <si>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</si>
  <si>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</si>
  <si>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</si>
  <si>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</si>
  <si>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</si>
  <si>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</si>
  <si>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</si>
  <si>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</si>
  <si>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</si>
  <si>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</si>
  <si>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</si>
  <si>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</si>
  <si>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</si>
  <si>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</si>
  <si>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</si>
  <si>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</si>
  <si>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</si>
  <si>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</si>
  <si>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</si>
  <si>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</si>
  <si>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</si>
  <si>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</si>
  <si>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</si>
  <si>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</si>
  <si>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</si>
  <si>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</si>
  <si>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</si>
  <si>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</si>
  <si>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</si>
  <si>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</si>
  <si>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</si>
  <si>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</si>
  <si>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</si>
  <si>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</si>
  <si>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</si>
  <si>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</si>
  <si>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</si>
  <si>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</si>
  <si>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</si>
  <si>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</si>
  <si>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</si>
  <si>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</si>
  <si>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</si>
  <si>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</si>
  <si>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</si>
  <si>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</si>
  <si>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</si>
  <si>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</si>
  <si>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</si>
  <si>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</si>
  <si>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</si>
  <si>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</si>
  <si>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</si>
  <si>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</si>
  <si>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</si>
  <si>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</si>
  <si>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</si>
  <si>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</si>
  <si>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</si>
  <si>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</si>
  <si>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</si>
  <si>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</si>
  <si>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</si>
  <si>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</si>
  <si>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</si>
  <si>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</si>
  <si>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</si>
  <si>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</si>
  <si>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</si>
  <si>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</si>
  <si>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</si>
  <si>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</si>
  <si>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</si>
  <si>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</si>
  <si>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</si>
  <si>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</si>
  <si>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</si>
  <si>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</si>
  <si>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</si>
  <si>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</si>
  <si>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</si>
  <si>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</si>
  <si>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</si>
  <si>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</si>
  <si>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</si>
  <si>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</si>
  <si>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</si>
  <si>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</si>
  <si>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</si>
  <si>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</si>
  <si>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</si>
  <si>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</si>
  <si>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</si>
  <si>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</si>
  <si>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</si>
  <si>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</si>
  <si>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</si>
  <si>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</si>
  <si>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</si>
  <si>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</si>
  <si>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</si>
  <si>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</si>
  <si>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</si>
  <si>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</si>
  <si>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</si>
  <si>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</si>
  <si>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</si>
  <si>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</si>
  <si>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</si>
  <si>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</si>
  <si>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</si>
  <si>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</si>
  <si>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</si>
  <si>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</si>
  <si>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</si>
  <si>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</si>
  <si>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</si>
  <si>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</si>
  <si>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</si>
  <si>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</si>
  <si>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</si>
  <si>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</si>
  <si>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</si>
  <si>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</si>
  <si>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</si>
  <si>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</si>
  <si>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</si>
  <si>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</si>
  <si>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</si>
  <si>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</si>
  <si>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</si>
  <si>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</si>
  <si>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</si>
  <si>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</si>
  <si>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</si>
  <si>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</si>
  <si>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</si>
  <si>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</si>
  <si>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</si>
  <si>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</si>
  <si>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</si>
  <si>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</si>
  <si>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</si>
  <si>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</si>
  <si>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</si>
  <si>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</si>
  <si>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</si>
  <si>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</si>
  <si>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</si>
  <si>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</si>
  <si>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</si>
  <si>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</si>
  <si>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</si>
  <si>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</si>
  <si>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</si>
  <si>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</si>
  <si>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</si>
  <si>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</si>
  <si>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</si>
  <si>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</si>
  <si>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</si>
  <si>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</si>
  <si>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</si>
  <si>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</si>
  <si>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</si>
  <si>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</si>
  <si>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</si>
  <si>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</si>
  <si>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</si>
  <si>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</si>
  <si>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</si>
  <si>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</si>
  <si>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</si>
  <si>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</si>
  <si>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</si>
  <si>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</si>
  <si>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</si>
  <si>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</si>
  <si>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</si>
  <si>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</si>
  <si>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</si>
  <si>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</si>
  <si>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</si>
  <si>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</si>
  <si>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</si>
  <si>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</si>
  <si>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</si>
  <si>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</si>
  <si>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</si>
  <si>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</si>
  <si>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</si>
  <si>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</si>
  <si>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</si>
  <si>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</si>
  <si>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</si>
  <si>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</si>
  <si>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</si>
  <si>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</si>
  <si>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</si>
  <si>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</si>
  <si>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</si>
  <si>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</si>
  <si>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</si>
  <si>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</si>
  <si>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</si>
  <si>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</si>
  <si>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</si>
  <si>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</si>
  <si>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</si>
  <si>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</si>
  <si>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</si>
  <si>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</si>
  <si>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</si>
  <si>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</si>
  <si>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</si>
  <si>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</si>
  <si>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</si>
  <si>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</si>
  <si>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</si>
  <si>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</si>
  <si>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</si>
  <si>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</si>
  <si>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</si>
  <si>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</si>
  <si>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</si>
  <si>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</si>
  <si>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</si>
  <si>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</si>
  <si>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</si>
  <si>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</si>
  <si>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</si>
  <si>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</si>
  <si>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</si>
  <si>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</si>
  <si>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</si>
  <si>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</si>
  <si>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</si>
  <si>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</si>
  <si>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</si>
  <si>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</si>
  <si>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</si>
  <si>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</si>
  <si>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</si>
  <si>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</si>
  <si>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</si>
  <si>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</si>
  <si>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</si>
  <si>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</si>
  <si>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</si>
  <si>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</si>
  <si>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</si>
  <si>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</si>
  <si>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</si>
  <si>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</si>
  <si>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</si>
  <si>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</si>
  <si>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</si>
  <si>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</si>
  <si>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</si>
  <si>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</si>
  <si>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</si>
  <si>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</si>
  <si>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</si>
  <si>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</si>
  <si>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</si>
  <si>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</si>
  <si>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</si>
  <si>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</si>
  <si>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</si>
  <si>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</si>
  <si>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</si>
  <si>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</si>
  <si>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</si>
  <si>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</si>
  <si>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</si>
  <si>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</si>
  <si>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</si>
  <si>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</si>
  <si>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</si>
  <si>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</si>
  <si>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</si>
  <si>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</si>
  <si>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</si>
  <si>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</si>
  <si>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</si>
  <si>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</si>
  <si>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</si>
  <si>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</si>
  <si>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</si>
  <si>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</si>
  <si>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</si>
  <si>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</si>
  <si>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</si>
  <si>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</si>
  <si>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</si>
  <si>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</si>
  <si>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</si>
  <si>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</si>
  <si>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</si>
  <si>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</si>
  <si>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</si>
  <si>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</si>
  <si>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</si>
  <si>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</si>
  <si>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</si>
  <si>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</si>
  <si>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</si>
  <si>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</si>
  <si>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</si>
  <si>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</si>
  <si>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</si>
  <si>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</si>
  <si>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</si>
  <si>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</si>
  <si>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</si>
  <si>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</si>
  <si>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</si>
  <si>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</si>
  <si>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</si>
  <si>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</si>
  <si>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</si>
  <si>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</si>
  <si>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</si>
  <si>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</si>
  <si>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</si>
  <si>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</si>
  <si>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</si>
  <si>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</si>
  <si>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</si>
  <si>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</si>
  <si>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</si>
  <si>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</si>
  <si>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</si>
  <si>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</si>
  <si>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</si>
  <si>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</si>
  <si>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</si>
  <si>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</si>
  <si>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</si>
  <si>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</si>
  <si>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</si>
  <si>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</si>
  <si>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</si>
  <si>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</si>
  <si>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</si>
  <si>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</si>
  <si>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</si>
  <si>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</si>
  <si>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</si>
  <si>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</si>
  <si>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</si>
  <si>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</si>
  <si>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</si>
  <si>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</si>
  <si>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</si>
  <si>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</si>
  <si>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</si>
  <si>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</si>
  <si>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</si>
  <si>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</si>
  <si>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</si>
  <si>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</si>
  <si>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</si>
  <si>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</si>
  <si>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</si>
  <si>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</si>
  <si>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</si>
  <si>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</si>
  <si>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</si>
  <si>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</si>
  <si>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</si>
  <si>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</si>
  <si>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</si>
  <si>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</si>
  <si>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</si>
  <si>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</si>
  <si>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</si>
  <si>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</si>
  <si>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</si>
  <si>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</si>
  <si>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</si>
  <si>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</si>
  <si>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</si>
  <si>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</si>
  <si>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</si>
  <si>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</si>
  <si>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</si>
  <si>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</si>
  <si>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</si>
  <si>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</si>
  <si>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</si>
  <si>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</si>
  <si>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</si>
  <si>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</si>
  <si>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</si>
  <si>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</si>
  <si>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</si>
  <si>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</si>
  <si>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</si>
  <si>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</si>
  <si>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</si>
  <si>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</si>
  <si>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</si>
  <si>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</si>
  <si>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</si>
  <si>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</si>
  <si>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</si>
  <si>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</si>
  <si>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</si>
  <si>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</si>
  <si>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</si>
  <si>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</si>
  <si>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</si>
  <si>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</si>
  <si>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</si>
  <si>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</si>
  <si>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</si>
  <si>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</si>
  <si>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</si>
  <si>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</si>
  <si>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</si>
  <si>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</si>
  <si>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</si>
  <si>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</si>
  <si>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</si>
  <si>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</si>
  <si>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</si>
  <si>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</si>
  <si>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</si>
  <si>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</si>
  <si>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</si>
  <si>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</si>
  <si>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</si>
  <si>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</si>
  <si>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</si>
  <si>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</si>
  <si>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</si>
  <si>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</si>
  <si>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</si>
  <si>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</si>
  <si>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</si>
  <si>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</si>
  <si>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</si>
  <si>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</si>
  <si>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</si>
  <si>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</si>
  <si>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</si>
  <si>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</si>
  <si>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</si>
  <si>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</si>
  <si>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</si>
  <si>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</si>
  <si>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</si>
  <si>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</si>
  <si>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</si>
  <si>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</si>
  <si>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</si>
  <si>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</si>
  <si>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</si>
  <si>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</si>
  <si>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</si>
  <si>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</si>
  <si>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</si>
  <si>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</si>
  <si>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</si>
  <si>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</si>
  <si>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</si>
  <si>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</si>
  <si>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</si>
  <si>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</si>
  <si>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</si>
  <si>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</si>
  <si>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</si>
  <si>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</si>
  <si>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</si>
  <si>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</si>
  <si>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</si>
  <si>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</si>
  <si>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</si>
  <si>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</si>
  <si>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</si>
  <si>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</si>
  <si>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</si>
  <si>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</si>
  <si>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</si>
  <si>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</si>
  <si>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</si>
  <si>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</si>
  <si>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</si>
  <si>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</si>
  <si>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</si>
  <si>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</si>
  <si>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</si>
  <si>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</si>
  <si>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</si>
  <si>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</si>
  <si>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</si>
  <si>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</si>
  <si>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</si>
  <si>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</si>
  <si>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</si>
  <si>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</si>
  <si>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</si>
  <si>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</si>
  <si>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</si>
  <si>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</si>
  <si>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</si>
  <si>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</si>
  <si>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</si>
  <si>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</si>
  <si>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</si>
  <si>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</si>
  <si>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</si>
  <si>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</si>
  <si>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</si>
  <si>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</si>
  <si>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</si>
  <si>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</si>
  <si>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</si>
  <si>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</si>
  <si>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</si>
  <si>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</si>
  <si>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</si>
  <si>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</si>
  <si>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</si>
  <si>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</si>
  <si>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</si>
  <si>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</si>
  <si>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</si>
  <si>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</si>
  <si>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</si>
  <si>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</si>
  <si>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</si>
  <si>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</si>
  <si>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</si>
  <si>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</si>
  <si>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</si>
  <si>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</si>
  <si>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</si>
  <si>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</si>
  <si>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</si>
  <si>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</si>
  <si>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</si>
  <si>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</si>
  <si>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</si>
  <si>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</si>
  <si>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</si>
  <si>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</si>
  <si>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</si>
  <si>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</si>
  <si>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</si>
  <si>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</si>
  <si>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</si>
  <si>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</si>
  <si>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</si>
  <si>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</si>
  <si>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</si>
  <si>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</si>
  <si>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</si>
  <si>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</si>
  <si>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</si>
  <si>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</si>
  <si>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</si>
  <si>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</si>
  <si>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</si>
  <si>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</si>
  <si>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</si>
  <si>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</si>
  <si>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</si>
  <si>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</si>
  <si>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</si>
  <si>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</si>
  <si>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</si>
  <si>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</si>
  <si>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</si>
  <si>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</si>
  <si>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</si>
  <si>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</si>
  <si>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</si>
  <si>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</si>
  <si>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</si>
  <si>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</si>
  <si>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</si>
  <si>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</si>
  <si>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</si>
  <si>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</si>
  <si>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</si>
  <si>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</si>
  <si>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</si>
  <si>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</si>
  <si>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</si>
  <si>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</si>
  <si>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</si>
  <si>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</si>
  <si>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</si>
  <si>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</si>
  <si>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</si>
  <si>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</si>
  <si>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</si>
  <si>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</si>
  <si>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</si>
  <si>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</si>
  <si>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</si>
  <si>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</si>
  <si>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</si>
  <si>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</si>
  <si>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</si>
  <si>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</si>
  <si>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</si>
  <si>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</si>
  <si>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</si>
  <si>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</si>
  <si>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</si>
  <si>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</si>
  <si>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</si>
  <si>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</si>
  <si>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</si>
  <si>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</si>
  <si>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</si>
  <si>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</si>
  <si>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</si>
  <si>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</si>
  <si>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</si>
  <si>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</si>
  <si>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</si>
  <si>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</si>
  <si>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</si>
  <si>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</si>
  <si>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</si>
  <si>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</si>
  <si>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</si>
  <si>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</si>
  <si>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</si>
  <si>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</si>
  <si>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</si>
  <si>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</si>
  <si>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</si>
  <si>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</si>
  <si>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</si>
  <si>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</si>
  <si>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</si>
  <si>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</si>
  <si>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</si>
  <si>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</si>
  <si>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</si>
  <si>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</si>
  <si>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</si>
  <si>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</si>
  <si>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</si>
  <si>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</si>
  <si>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</si>
  <si>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</si>
  <si>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</si>
  <si>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</si>
  <si>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</si>
  <si>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</si>
  <si>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</si>
  <si>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</si>
  <si>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</si>
  <si>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</si>
  <si>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</si>
  <si>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</si>
  <si>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</si>
  <si>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</si>
  <si>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</si>
  <si>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</si>
  <si>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</si>
  <si>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</si>
  <si>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</si>
  <si>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</si>
  <si>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</si>
  <si>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</si>
  <si>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</si>
  <si>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</si>
  <si>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</si>
  <si>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</si>
  <si>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</si>
  <si>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</si>
  <si>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</si>
  <si>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</si>
  <si>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</si>
  <si>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</si>
  <si>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</si>
  <si>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</si>
  <si>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</si>
  <si>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</si>
  <si>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</si>
  <si>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</si>
  <si>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</si>
  <si>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</si>
  <si>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</si>
  <si>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</si>
  <si>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</si>
  <si>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</si>
  <si>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</si>
  <si>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</si>
  <si>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</si>
  <si>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</si>
  <si>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</si>
  <si>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</si>
  <si>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</si>
  <si>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</si>
  <si>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</si>
  <si>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</si>
  <si>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</si>
  <si>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</si>
  <si>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</si>
  <si>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</si>
  <si>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</si>
  <si>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</si>
  <si>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</si>
  <si>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</si>
  <si>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</si>
  <si>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</si>
  <si>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</si>
  <si>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</si>
  <si>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</si>
  <si>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</si>
  <si>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</si>
  <si>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</si>
  <si>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</si>
  <si>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</si>
  <si>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</si>
  <si>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</si>
  <si>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</si>
  <si>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</si>
  <si>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</si>
  <si>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</si>
  <si>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</si>
  <si>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</si>
  <si>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</si>
  <si>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</si>
  <si>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</si>
  <si>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</si>
  <si>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</si>
  <si>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</si>
  <si>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</si>
  <si>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</si>
  <si>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</si>
  <si>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</si>
  <si>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</si>
  <si>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</si>
  <si>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</si>
  <si>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</si>
  <si>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</si>
  <si>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</si>
  <si>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</si>
  <si>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</si>
  <si>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</si>
  <si>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</si>
  <si>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</si>
  <si>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</si>
  <si>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</si>
  <si>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</si>
  <si>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</si>
  <si>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</si>
  <si>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</si>
  <si>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</si>
  <si>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</si>
  <si>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</si>
  <si>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</si>
  <si>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</si>
  <si>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</si>
  <si>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</si>
  <si>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</si>
  <si>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</si>
  <si>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</si>
  <si>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</si>
  <si>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</si>
  <si>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</si>
  <si>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</si>
  <si>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</si>
  <si>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</si>
  <si>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</si>
  <si>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</si>
  <si>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</si>
  <si>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</si>
  <si>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</si>
  <si>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</si>
  <si>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</si>
  <si>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</si>
  <si>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</si>
  <si>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</si>
  <si>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</si>
  <si>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</si>
  <si>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</si>
  <si>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</si>
  <si>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</si>
  <si>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</si>
  <si>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</si>
  <si>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</si>
  <si>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</si>
  <si>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</si>
  <si>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</si>
  <si>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</si>
  <si>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</si>
  <si>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</si>
  <si>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</si>
  <si>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</si>
  <si>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</si>
  <si>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</si>
  <si>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</si>
  <si>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</si>
  <si>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</si>
  <si>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</si>
  <si>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</si>
  <si>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</si>
  <si>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</si>
  <si>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</si>
  <si>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</si>
  <si>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</si>
  <si>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</si>
  <si>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</si>
  <si>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</si>
  <si>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</si>
  <si>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</si>
  <si>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</si>
  <si>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</si>
  <si>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</si>
  <si>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</si>
  <si>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</si>
  <si>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</si>
  <si>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</si>
  <si>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</si>
  <si>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</si>
  <si>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</si>
  <si>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</si>
  <si>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</si>
  <si>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</si>
  <si>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</si>
  <si>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</si>
  <si>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</si>
  <si>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</si>
  <si>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</si>
  <si>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</si>
  <si>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</si>
  <si>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</si>
  <si>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</si>
  <si>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</si>
  <si>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</si>
  <si>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</si>
  <si>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</si>
  <si>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</si>
  <si>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</si>
  <si>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</si>
  <si>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</si>
  <si>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</si>
  <si>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</si>
  <si>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</si>
  <si>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</si>
  <si>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</si>
  <si>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</si>
  <si>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</si>
  <si>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</si>
  <si>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</si>
  <si>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</si>
  <si>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</si>
  <si>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</si>
  <si>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</si>
  <si>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</si>
  <si>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</si>
  <si>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</si>
  <si>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</si>
  <si>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</si>
  <si>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</si>
  <si>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</si>
  <si>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</si>
  <si>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</si>
  <si>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</si>
  <si>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</si>
  <si>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</si>
  <si>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</si>
  <si>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</si>
  <si>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</si>
  <si>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</si>
  <si>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</si>
  <si>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</si>
  <si>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</si>
  <si>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</si>
  <si>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</si>
  <si>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</si>
  <si>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</si>
  <si>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</si>
  <si>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</si>
  <si>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</si>
  <si>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</si>
  <si>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</si>
  <si>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</si>
  <si>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</si>
  <si>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</si>
  <si>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</si>
  <si>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</si>
  <si>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</si>
  <si>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</si>
  <si>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</si>
  <si>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</si>
  <si>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</si>
  <si>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</si>
  <si>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</si>
  <si>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</si>
  <si>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</si>
  <si>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</si>
  <si>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</si>
  <si>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</si>
  <si>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</si>
  <si>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</si>
  <si>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</si>
  <si>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</si>
  <si>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</si>
  <si>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</si>
  <si>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</si>
  <si>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</si>
  <si>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</si>
  <si>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</si>
  <si>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</si>
  <si>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</si>
  <si>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</si>
  <si>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</si>
  <si>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</si>
  <si>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</si>
  <si>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</si>
  <si>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</si>
  <si>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</si>
  <si>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</si>
  <si>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</si>
  <si>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</si>
  <si>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</si>
  <si>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</si>
  <si>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</si>
  <si>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</si>
  <si>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</si>
  <si>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</si>
  <si>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</si>
  <si>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</si>
  <si>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</si>
  <si>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</si>
  <si>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</si>
  <si>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</si>
  <si>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</si>
  <si>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</si>
  <si>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</si>
  <si>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</si>
  <si>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</si>
  <si>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</si>
  <si>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</si>
  <si>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</si>
  <si>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</si>
  <si>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</si>
  <si>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</si>
  <si>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</si>
  <si>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</si>
  <si>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</si>
  <si>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</si>
  <si>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</si>
  <si>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</si>
  <si>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</si>
  <si>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</si>
  <si>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</si>
  <si>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</si>
  <si>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</si>
  <si>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</si>
  <si>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</si>
  <si>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</si>
  <si>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</si>
  <si>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</si>
  <si>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</si>
  <si>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</si>
  <si>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</si>
  <si>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</si>
  <si>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</si>
  <si>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</si>
  <si>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</si>
  <si>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</si>
  <si>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</si>
  <si>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</si>
  <si>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</si>
  <si>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</si>
  <si>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</si>
  <si>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</si>
  <si>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</si>
  <si>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</si>
  <si>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</si>
  <si>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</si>
  <si>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</si>
  <si>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</si>
  <si>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</si>
  <si>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</si>
  <si>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</si>
  <si>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</si>
  <si>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</si>
  <si>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</si>
  <si>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</si>
  <si>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</si>
  <si>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</si>
  <si>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</si>
  <si>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</si>
  <si>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</si>
  <si>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</si>
  <si>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</si>
  <si>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</si>
  <si>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</si>
  <si>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</si>
  <si>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</si>
  <si>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</si>
  <si>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</si>
  <si>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</si>
  <si>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</si>
  <si>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</si>
  <si>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</si>
  <si>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</si>
  <si>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</si>
  <si>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</si>
  <si>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</si>
  <si>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</si>
  <si>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</si>
  <si>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</si>
  <si>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</si>
  <si>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</si>
  <si>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</si>
  <si>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</si>
  <si>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</si>
  <si>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</si>
  <si>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</si>
  <si>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</si>
  <si>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</si>
  <si>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</si>
  <si>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</si>
  <si>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</si>
  <si>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</si>
  <si>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</si>
  <si>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</si>
  <si>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</si>
  <si>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</si>
  <si>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</si>
  <si>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</si>
  <si>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</si>
  <si>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</si>
  <si>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</si>
  <si>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</si>
  <si>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</si>
  <si>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</si>
  <si>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</si>
  <si>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</si>
  <si>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</si>
  <si>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</si>
  <si>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</si>
  <si>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</si>
  <si>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</si>
  <si>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</si>
  <si>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</si>
  <si>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</si>
  <si>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</si>
  <si>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</si>
  <si>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</si>
  <si>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</si>
  <si>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</si>
  <si>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</si>
  <si>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</si>
  <si>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</si>
  <si>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</si>
  <si>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</si>
  <si>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</si>
  <si>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</si>
  <si>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</si>
  <si>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</si>
  <si>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</si>
  <si>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</si>
  <si>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</si>
  <si>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</si>
  <si>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</si>
  <si>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</si>
  <si>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</si>
  <si>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</si>
  <si>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</si>
  <si>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</si>
  <si>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</si>
  <si>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</si>
  <si>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</si>
  <si>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</si>
  <si>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</si>
  <si>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</si>
  <si>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</si>
  <si>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</si>
  <si>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</si>
  <si>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</si>
  <si>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</si>
  <si>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</si>
  <si>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</si>
  <si>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</si>
  <si>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</si>
  <si>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</si>
  <si>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</si>
  <si>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</si>
  <si>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</si>
  <si>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</si>
  <si>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</si>
  <si>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</si>
  <si>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</si>
  <si>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</si>
  <si>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</si>
  <si>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</si>
  <si>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</si>
  <si>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</si>
  <si>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</si>
  <si>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</si>
  <si>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</si>
  <si>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</si>
  <si>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</si>
  <si>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</si>
  <si>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</si>
  <si>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</si>
  <si>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</si>
  <si>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</si>
  <si>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</si>
  <si>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</si>
  <si>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</si>
  <si>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</si>
  <si>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</si>
  <si>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</si>
  <si>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</si>
  <si>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</si>
  <si>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</si>
  <si>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</si>
  <si>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</si>
  <si>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</si>
  <si>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</si>
  <si>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</si>
  <si>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</si>
  <si>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</si>
  <si>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</si>
  <si>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</si>
  <si>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</si>
  <si>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</si>
  <si>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</si>
  <si>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</si>
  <si>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</si>
  <si>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</si>
  <si>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</si>
  <si>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</si>
  <si>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</si>
  <si>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</si>
  <si>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</si>
  <si>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</si>
  <si>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</si>
  <si>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</si>
  <si>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</si>
  <si>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</si>
  <si>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</si>
  <si>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</si>
  <si>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</si>
  <si>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</si>
  <si>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</si>
  <si>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</si>
  <si>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</si>
  <si>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</si>
  <si>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</si>
  <si>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</si>
  <si>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</si>
  <si>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</si>
  <si>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</si>
  <si>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</si>
  <si>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</si>
  <si>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</si>
  <si>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</si>
  <si>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</si>
  <si>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</si>
  <si>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</si>
  <si>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</si>
  <si>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</si>
  <si>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</si>
  <si>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</si>
  <si>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</si>
  <si>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</si>
  <si>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</si>
  <si>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</si>
  <si>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</si>
  <si>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</si>
  <si>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</si>
  <si>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</si>
  <si>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</si>
  <si>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</si>
  <si>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</si>
  <si>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</si>
  <si>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</si>
  <si>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</si>
  <si>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</si>
  <si>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</si>
  <si>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</si>
  <si>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</si>
  <si>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</si>
  <si>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</si>
  <si>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</si>
  <si>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</si>
  <si>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</si>
  <si>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</si>
  <si>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</si>
  <si>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</si>
  <si>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</si>
  <si>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</si>
  <si>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</si>
  <si>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</si>
  <si>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</si>
  <si>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</si>
  <si>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</si>
  <si>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</si>
  <si>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</si>
  <si>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</si>
  <si>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</si>
  <si>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</si>
  <si>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</si>
  <si>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</si>
  <si>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</si>
  <si>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</si>
  <si>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</si>
  <si>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</si>
  <si>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</si>
  <si>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</si>
  <si>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</si>
  <si>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</si>
  <si>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</si>
  <si>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</si>
  <si>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</si>
  <si>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</si>
  <si>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</si>
  <si>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</si>
  <si>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</si>
  <si>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</si>
  <si>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</si>
  <si>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</si>
  <si>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</si>
  <si>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</si>
  <si>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</si>
  <si>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</si>
  <si>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</si>
  <si>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</si>
  <si>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</si>
  <si>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</si>
  <si>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</si>
  <si>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</si>
  <si>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</si>
  <si>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</si>
  <si>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</si>
  <si>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</si>
  <si>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</si>
  <si>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</si>
  <si>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</si>
  <si>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</si>
  <si>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</si>
  <si>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</si>
  <si>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</si>
  <si>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</si>
  <si>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</si>
  <si>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</si>
  <si>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</si>
  <si>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</si>
  <si>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</si>
  <si>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</si>
  <si>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</si>
  <si>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</si>
  <si>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</si>
  <si>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</si>
  <si>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</si>
  <si>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</si>
  <si>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</si>
  <si>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</si>
  <si>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</si>
  <si>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</si>
  <si>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</si>
  <si>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</si>
  <si>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</si>
  <si>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</si>
  <si>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</si>
  <si>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</si>
  <si>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</si>
  <si>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</si>
  <si>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</si>
  <si>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</si>
  <si>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</si>
  <si>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</si>
  <si>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</si>
  <si>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</si>
  <si>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</si>
  <si>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</si>
  <si>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</si>
  <si>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</si>
  <si>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</si>
  <si>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</si>
  <si>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</si>
  <si>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</si>
  <si>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</si>
  <si>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</si>
  <si>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</si>
  <si>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</si>
  <si>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</si>
  <si>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</si>
  <si>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</si>
  <si>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</si>
  <si>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</si>
  <si>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</si>
  <si>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</si>
  <si>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</si>
  <si>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</si>
  <si>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</si>
  <si>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</si>
  <si>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</si>
  <si>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</si>
  <si>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</si>
  <si>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</si>
  <si>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</si>
  <si>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</si>
  <si>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</si>
  <si>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</si>
  <si>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</si>
  <si>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</si>
  <si>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</si>
  <si>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</si>
  <si>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</si>
  <si>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</si>
  <si>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</si>
  <si>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</si>
  <si>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</si>
  <si>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</si>
  <si>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</si>
  <si>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</si>
  <si>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</si>
  <si>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</si>
  <si>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</si>
  <si>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</si>
  <si>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</si>
  <si>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</si>
  <si>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</si>
  <si>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</si>
  <si>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</si>
  <si>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</si>
  <si>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</si>
  <si>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</si>
  <si>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</si>
  <si>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</si>
  <si>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</si>
  <si>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</si>
  <si>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</si>
  <si>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</si>
  <si>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</si>
  <si>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</si>
  <si>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</si>
  <si>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</si>
  <si>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</si>
  <si>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</si>
  <si>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</si>
  <si>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</si>
  <si>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</si>
  <si>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</si>
  <si>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</si>
  <si>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</si>
  <si>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</si>
  <si>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</si>
  <si>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</si>
  <si>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</si>
  <si>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</si>
  <si>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</si>
  <si>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</si>
  <si>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</si>
  <si>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</si>
  <si>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</si>
  <si>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</si>
  <si>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</si>
  <si>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</si>
  <si>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</si>
  <si>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</si>
  <si>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</si>
  <si>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</si>
  <si>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</si>
  <si>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</si>
  <si>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</si>
  <si>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</si>
  <si>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</si>
  <si>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</si>
  <si>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</si>
  <si>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</si>
  <si>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</si>
  <si>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</si>
  <si>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</si>
  <si>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</si>
  <si>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</si>
  <si>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</si>
  <si>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</si>
  <si>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</si>
  <si>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</si>
  <si>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</si>
  <si>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</si>
  <si>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</si>
  <si>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</si>
  <si>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</si>
  <si>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</si>
  <si>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</si>
  <si>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</si>
  <si>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</si>
  <si>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</si>
  <si>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</si>
  <si>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</si>
  <si>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</si>
  <si>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</si>
  <si>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</si>
  <si>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</si>
  <si>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</si>
  <si>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</si>
  <si>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</si>
  <si>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</si>
  <si>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</si>
  <si>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</si>
  <si>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</si>
  <si>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</si>
  <si>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</si>
  <si>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</si>
  <si>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</si>
  <si>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</si>
  <si>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</si>
  <si>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</si>
  <si>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</si>
  <si>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</si>
  <si>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</si>
  <si>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</si>
  <si>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</si>
  <si>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</si>
  <si>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</si>
  <si>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</si>
  <si>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</si>
  <si>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</si>
  <si>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</si>
  <si>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</si>
  <si>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</si>
  <si>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</si>
  <si>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</si>
  <si>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</si>
  <si>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</si>
  <si>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</si>
  <si>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</si>
  <si>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</si>
  <si>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</si>
  <si>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</si>
  <si>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</si>
  <si>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</si>
  <si>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</si>
  <si>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</si>
  <si>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</si>
  <si>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</si>
  <si>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</si>
  <si>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</si>
  <si>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</si>
  <si>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</si>
  <si>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</si>
  <si>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</si>
  <si>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</si>
  <si>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</si>
  <si>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</si>
  <si>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</si>
  <si>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</si>
  <si>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</si>
  <si>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</si>
  <si>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</si>
  <si>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</si>
  <si>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</si>
  <si>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</si>
  <si>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</si>
  <si>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</si>
  <si>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</si>
  <si>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</si>
  <si>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</si>
  <si>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</si>
  <si>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</si>
  <si>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</si>
  <si>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</si>
  <si>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</si>
  <si>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</si>
  <si>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</si>
  <si>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</si>
  <si>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</si>
  <si>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</si>
  <si>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</si>
  <si>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</si>
  <si>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</si>
  <si>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</si>
  <si>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</si>
  <si>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</si>
  <si>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</si>
  <si>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</si>
  <si>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</si>
  <si>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</si>
  <si>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</si>
  <si>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</si>
  <si>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</si>
  <si>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</si>
  <si>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</si>
  <si>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</si>
  <si>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</si>
  <si>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</si>
  <si>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</si>
  <si>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</si>
  <si>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</si>
  <si>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</si>
  <si>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</si>
  <si>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</si>
  <si>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</si>
  <si>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</si>
  <si>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</si>
  <si>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</si>
  <si>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</si>
  <si>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</si>
  <si>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</si>
  <si>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</si>
  <si>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</si>
  <si>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</si>
  <si>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</si>
  <si>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</si>
  <si>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</si>
  <si>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</si>
  <si>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</si>
  <si>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</si>
  <si>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</si>
  <si>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</si>
  <si>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</si>
  <si>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</si>
  <si>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</si>
  <si>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</si>
  <si>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</si>
  <si>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</si>
  <si>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</si>
  <si>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</si>
  <si>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</si>
  <si>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</si>
  <si>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</si>
  <si>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</si>
  <si>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</si>
  <si>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</si>
  <si>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</si>
  <si>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</si>
  <si>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</si>
  <si>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</si>
  <si>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</si>
  <si>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</si>
  <si>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</si>
  <si>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</si>
  <si>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</si>
  <si>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</si>
  <si>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</si>
  <si>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</si>
  <si>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</si>
  <si>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</si>
  <si>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</si>
  <si>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</si>
  <si>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</si>
  <si>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</si>
  <si>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</si>
  <si>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</si>
  <si>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</si>
  <si>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</si>
  <si>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</si>
  <si>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</si>
  <si>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</si>
  <si>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</si>
  <si>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</si>
  <si>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</si>
  <si>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</si>
  <si>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</si>
  <si>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</si>
  <si>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</si>
  <si>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</si>
  <si>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</si>
  <si>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</si>
  <si>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</si>
  <si>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</si>
  <si>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</si>
  <si>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</si>
  <si>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</si>
  <si>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</si>
  <si>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</si>
  <si>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</si>
  <si>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</si>
  <si>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</si>
  <si>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</si>
  <si>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</si>
  <si>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</si>
  <si>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</si>
  <si>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</si>
  <si>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</si>
  <si>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</si>
  <si>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</si>
  <si>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</si>
  <si>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</si>
  <si>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</si>
  <si>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</si>
  <si>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</si>
  <si>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</si>
  <si>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</si>
  <si>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</si>
  <si>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</si>
  <si>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</si>
  <si>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</si>
  <si>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</si>
  <si>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</si>
  <si>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</si>
  <si>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</si>
  <si>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</si>
  <si>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</si>
  <si>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</si>
  <si>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</si>
  <si>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</si>
  <si>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</si>
  <si>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</si>
  <si>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</si>
  <si>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</si>
  <si>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</si>
  <si>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</si>
  <si>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</si>
  <si>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</si>
  <si>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</si>
  <si>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</si>
  <si>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</si>
  <si>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</si>
  <si>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</si>
  <si>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</si>
  <si>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</si>
  <si>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</si>
  <si>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</si>
  <si>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</si>
  <si>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</si>
  <si>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</si>
  <si>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</si>
  <si>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</si>
  <si>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</si>
  <si>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</si>
  <si>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</si>
  <si>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</si>
  <si>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</si>
  <si>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</si>
  <si>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</si>
  <si>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</si>
  <si>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</si>
  <si>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</si>
  <si>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</si>
  <si>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</si>
  <si>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</si>
  <si>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</si>
  <si>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</si>
  <si>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</si>
  <si>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</si>
  <si>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</si>
  <si>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</si>
  <si>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</si>
  <si>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</si>
  <si>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</si>
  <si>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</si>
  <si>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</si>
  <si>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</si>
  <si>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</si>
  <si>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</si>
  <si>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</si>
  <si>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</si>
  <si>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</si>
  <si>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</si>
  <si>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</si>
  <si>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</si>
  <si>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</si>
  <si>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</si>
  <si>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</si>
  <si>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</si>
  <si>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</si>
  <si>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</si>
  <si>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</si>
  <si>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</si>
  <si>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</si>
  <si>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</si>
  <si>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</si>
  <si>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</si>
  <si>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</si>
  <si>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</si>
  <si>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</si>
  <si>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</si>
  <si>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</si>
  <si>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</si>
  <si>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</si>
  <si>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</si>
  <si>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</si>
  <si>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</si>
  <si>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</si>
  <si>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</si>
  <si>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</si>
  <si>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</si>
  <si>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</si>
  <si>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</si>
  <si>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</si>
  <si>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</si>
  <si>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</si>
  <si>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</si>
  <si>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</si>
  <si>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</si>
  <si>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</si>
  <si>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</si>
  <si>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</si>
  <si>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</si>
  <si>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</si>
  <si>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</si>
  <si>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</si>
  <si>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</si>
  <si>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</si>
  <si>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</si>
  <si>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</si>
  <si>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</si>
  <si>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</si>
  <si>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</si>
  <si>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</si>
  <si>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</si>
  <si>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</si>
  <si>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</si>
  <si>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</si>
  <si>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</si>
  <si>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</si>
  <si>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</si>
  <si>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</si>
  <si>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</si>
  <si>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</si>
  <si>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</si>
  <si>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</si>
  <si>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</si>
  <si>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</si>
  <si>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</si>
  <si>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</si>
  <si>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</si>
  <si>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</si>
  <si>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</si>
  <si>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</si>
  <si>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</si>
  <si>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</si>
  <si>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</si>
  <si>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</si>
  <si>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</si>
  <si>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</si>
  <si>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</si>
  <si>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</si>
  <si>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</si>
  <si>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</si>
  <si>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</si>
  <si>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</si>
  <si>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</si>
  <si>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</si>
  <si>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</si>
  <si>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</si>
  <si>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</si>
  <si>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</si>
  <si>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</si>
  <si>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</si>
  <si>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</si>
  <si>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</si>
  <si>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</si>
  <si>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</si>
  <si>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</si>
  <si>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</si>
  <si>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</si>
  <si>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</si>
  <si>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</si>
  <si>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</si>
  <si>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</si>
  <si>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</si>
  <si>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</si>
  <si>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</si>
  <si>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</si>
  <si>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</si>
  <si>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</si>
  <si>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</si>
  <si>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</si>
  <si>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</si>
  <si>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</si>
  <si>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</si>
  <si>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</si>
  <si>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</si>
  <si>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</si>
  <si>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</si>
  <si>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</si>
  <si>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</si>
  <si>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</si>
  <si>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</si>
  <si>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</si>
  <si>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</si>
  <si>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</si>
  <si>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</si>
  <si>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</si>
  <si>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</si>
  <si>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</si>
  <si>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</si>
  <si>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</si>
  <si>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</si>
  <si>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</si>
  <si>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</si>
  <si>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</si>
  <si>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</si>
  <si>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</si>
  <si>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</si>
  <si>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</si>
  <si>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</si>
  <si>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</si>
  <si>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</si>
  <si>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</si>
  <si>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</si>
  <si>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</si>
  <si>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</si>
  <si>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</si>
  <si>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</si>
  <si>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</si>
  <si>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</si>
  <si>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</si>
  <si>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</si>
  <si>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</si>
  <si>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</si>
  <si>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</si>
  <si>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</si>
  <si>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</si>
  <si>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</si>
  <si>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</si>
  <si>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</si>
  <si>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</si>
  <si>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</si>
  <si>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</si>
  <si>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</si>
  <si>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</si>
  <si>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</si>
  <si>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</si>
  <si>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</si>
  <si>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</si>
  <si>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</si>
  <si>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</si>
  <si>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</si>
  <si>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</si>
  <si>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</si>
  <si>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</si>
  <si>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</si>
  <si>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</si>
  <si>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</si>
  <si>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</si>
  <si>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</si>
  <si>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</si>
  <si>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</si>
  <si>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</si>
  <si>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</si>
  <si>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</si>
  <si>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</si>
  <si>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</si>
  <si>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</si>
  <si>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</si>
  <si>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</si>
  <si>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</si>
  <si>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</si>
  <si>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</si>
  <si>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</si>
  <si>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</si>
  <si>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</si>
  <si>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</si>
  <si>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</si>
  <si>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</si>
  <si>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</si>
  <si>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</si>
  <si>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</si>
  <si>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</si>
  <si>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</si>
  <si>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</si>
  <si>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</si>
  <si>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</si>
  <si>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</si>
  <si>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</si>
  <si>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</si>
  <si>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</si>
  <si>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</si>
  <si>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</si>
  <si>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</si>
  <si>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</si>
  <si>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</si>
  <si>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</si>
  <si>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</si>
  <si>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</si>
  <si>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</si>
  <si>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</si>
  <si>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</si>
  <si>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</si>
  <si>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</si>
  <si>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</si>
  <si>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</si>
  <si>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</si>
  <si>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</si>
  <si>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</si>
  <si>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</si>
  <si>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</si>
  <si>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</si>
  <si>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</si>
  <si>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</si>
  <si>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</si>
  <si>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</si>
  <si>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</si>
  <si>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</si>
  <si>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</si>
  <si>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</si>
  <si>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</si>
  <si>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</si>
  <si>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</si>
  <si>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</si>
  <si>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</si>
  <si>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</si>
  <si>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</si>
  <si>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</si>
  <si>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</si>
  <si>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</si>
  <si>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</si>
  <si>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</si>
  <si>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</si>
  <si>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</si>
  <si>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</si>
  <si>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</si>
  <si>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</si>
  <si>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</si>
  <si>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</si>
  <si>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</si>
  <si>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</si>
  <si>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</si>
  <si>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</si>
  <si>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</si>
  <si>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</si>
  <si>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</si>
  <si>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</si>
  <si>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</si>
  <si>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</si>
  <si>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</si>
  <si>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</si>
  <si>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</si>
  <si>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</si>
  <si>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</si>
  <si>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</si>
  <si>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</si>
  <si>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</si>
  <si>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</si>
  <si>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</si>
  <si>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</si>
  <si>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</si>
  <si>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</si>
  <si>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</si>
  <si>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</si>
  <si>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</si>
  <si>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</si>
  <si>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</si>
  <si>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</si>
  <si>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</si>
  <si>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</si>
  <si>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</si>
  <si>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</si>
  <si>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</si>
  <si>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</si>
  <si>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</si>
  <si>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</si>
  <si>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</si>
  <si>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</si>
  <si>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</si>
  <si>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</si>
  <si>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</si>
  <si>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</si>
  <si>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</si>
  <si>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</si>
  <si>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</si>
  <si>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</si>
  <si>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</si>
  <si>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</si>
  <si>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</si>
  <si>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</si>
  <si>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</si>
  <si>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</si>
  <si>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</si>
  <si>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</si>
  <si>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</si>
  <si>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</si>
  <si>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</si>
  <si>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</si>
  <si>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</si>
  <si>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</si>
  <si>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</si>
  <si>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</si>
  <si>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</si>
  <si>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</si>
  <si>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</si>
  <si>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</si>
  <si>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</si>
  <si>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</si>
  <si>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</si>
  <si>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</si>
  <si>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</si>
  <si>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</si>
  <si>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</si>
  <si>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</si>
  <si>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</si>
  <si>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</si>
  <si>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</si>
  <si>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</si>
  <si>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</si>
  <si>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</si>
  <si>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</si>
  <si>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</si>
  <si>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</si>
  <si>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</si>
  <si>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</si>
  <si>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</si>
  <si>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</si>
  <si>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</si>
  <si>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</si>
  <si>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</si>
  <si>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</si>
  <si>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</si>
  <si>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</si>
  <si>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</si>
  <si>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</si>
  <si>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</si>
  <si>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</si>
  <si>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</si>
  <si>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</si>
  <si>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</si>
  <si>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</si>
  <si>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</si>
  <si>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</si>
  <si>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</si>
  <si>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</si>
  <si>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</si>
  <si>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</si>
  <si>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</si>
  <si>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</si>
  <si>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</si>
  <si>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</si>
  <si>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</si>
  <si>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</si>
  <si>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</si>
  <si>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</si>
  <si>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</si>
  <si>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</si>
  <si>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</si>
  <si>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</si>
  <si>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</si>
  <si>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</si>
  <si>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</si>
  <si>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</si>
  <si>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</si>
  <si>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</si>
  <si>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</si>
  <si>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</si>
  <si>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</si>
  <si>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</si>
  <si>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</si>
  <si>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</si>
  <si>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</si>
  <si>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</si>
  <si>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</si>
  <si>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</si>
  <si>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</si>
  <si>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</si>
  <si>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</si>
  <si>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</si>
  <si>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</si>
  <si>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</si>
  <si>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</si>
  <si>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</si>
  <si>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</si>
  <si>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</si>
  <si>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</si>
  <si>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</si>
  <si>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</si>
  <si>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</si>
  <si>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</si>
  <si>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</si>
  <si>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</si>
  <si>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</si>
  <si>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</si>
  <si>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</si>
  <si>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</si>
  <si>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</si>
  <si>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</si>
  <si>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</si>
  <si>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</si>
  <si>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</si>
  <si>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</si>
  <si>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</si>
  <si>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</si>
  <si>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</si>
  <si>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</si>
  <si>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</si>
  <si>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</si>
  <si>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</si>
  <si>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</si>
  <si>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</si>
  <si>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</si>
  <si>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</si>
  <si>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</si>
  <si>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</si>
  <si>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</si>
  <si>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</si>
  <si>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</si>
  <si>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</si>
  <si>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</si>
  <si>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</si>
  <si>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</si>
  <si>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</si>
  <si>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</si>
  <si>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</si>
  <si>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</si>
  <si>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</si>
  <si>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</si>
  <si>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</si>
  <si>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</si>
  <si>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</si>
  <si>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</si>
  <si>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</si>
  <si>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</si>
  <si>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</si>
  <si>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</si>
  <si>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</si>
  <si>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</si>
  <si>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</si>
  <si>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</si>
  <si>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</si>
  <si>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</si>
  <si>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</si>
  <si>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</si>
  <si>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</si>
  <si>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</si>
  <si>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</si>
  <si>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</si>
  <si>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</si>
  <si>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</si>
  <si>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</si>
  <si>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</si>
  <si>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</si>
  <si>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</si>
  <si>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</si>
  <si>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</si>
  <si>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</si>
  <si>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</si>
  <si>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</si>
  <si>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</si>
  <si>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</si>
  <si>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</si>
  <si>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</si>
  <si>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</si>
  <si>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</si>
  <si>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</si>
  <si>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</si>
  <si>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</si>
  <si>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</si>
  <si>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</si>
  <si>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</si>
  <si>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</si>
  <si>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</si>
  <si>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</si>
  <si>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</si>
  <si>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</si>
  <si>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</si>
  <si>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</si>
  <si>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</si>
  <si>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</si>
  <si>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</si>
  <si>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</si>
  <si>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</si>
  <si>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</si>
  <si>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</si>
  <si>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</si>
  <si>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</si>
  <si>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</si>
  <si>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</si>
  <si>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</si>
  <si>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</si>
  <si>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</si>
  <si>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</si>
  <si>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</si>
  <si>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</si>
  <si>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</si>
  <si>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</si>
  <si>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</si>
  <si>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</si>
  <si>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</si>
  <si>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</si>
  <si>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</si>
  <si>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</si>
  <si>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</si>
  <si>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</si>
  <si>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</si>
  <si>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</si>
  <si>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</si>
  <si>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</si>
  <si>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</si>
  <si>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</si>
  <si>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</si>
  <si>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</si>
  <si>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</si>
  <si>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</si>
  <si>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</si>
  <si>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</si>
  <si>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</si>
  <si>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</si>
  <si>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</si>
  <si>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</si>
  <si>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</si>
  <si>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</si>
  <si>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</si>
  <si>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</si>
  <si>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</si>
  <si>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</si>
  <si>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</si>
  <si>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</si>
  <si>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</si>
  <si>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</si>
  <si>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</si>
  <si>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</si>
  <si>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</si>
  <si>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</si>
  <si>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</si>
  <si>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</si>
  <si>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</si>
  <si>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</si>
  <si>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</si>
  <si>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</si>
  <si>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</si>
  <si>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</si>
  <si>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</si>
  <si>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</si>
  <si>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</si>
  <si>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</si>
  <si>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</si>
  <si>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</si>
  <si>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</si>
  <si>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</si>
  <si>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</si>
  <si>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</si>
  <si>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</si>
  <si>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</si>
  <si>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</si>
  <si>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</si>
  <si>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</si>
  <si>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</si>
  <si>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</si>
  <si>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</si>
  <si>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</si>
  <si>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</si>
  <si>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</si>
  <si>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</si>
  <si>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</si>
  <si>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</si>
  <si>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</si>
  <si>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</si>
  <si>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</si>
  <si>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</si>
  <si>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</si>
  <si>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</si>
  <si>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</si>
  <si>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</si>
  <si>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</si>
  <si>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</si>
  <si>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</si>
  <si>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</si>
  <si>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</si>
  <si>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</si>
  <si>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</si>
  <si>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</si>
  <si>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</si>
  <si>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</si>
  <si>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</si>
  <si>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</si>
  <si>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</si>
  <si>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</si>
  <si>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</si>
  <si>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</si>
  <si>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</si>
  <si>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</si>
  <si>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</si>
  <si>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</si>
  <si>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</si>
  <si>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</si>
  <si>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</si>
  <si>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</si>
  <si>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</si>
  <si>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</si>
  <si>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</si>
  <si>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</si>
  <si>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</si>
  <si>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</si>
  <si>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</si>
  <si>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</si>
  <si>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</si>
  <si>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</si>
  <si>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</si>
  <si>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</si>
  <si>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</si>
  <si>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</si>
  <si>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</si>
  <si>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</si>
  <si>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</si>
  <si>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</si>
  <si>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</si>
  <si>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</si>
  <si>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</si>
  <si>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</si>
  <si>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</si>
  <si>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</si>
  <si>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</si>
  <si>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</si>
  <si>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</si>
  <si>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</si>
  <si>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</si>
  <si>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</si>
  <si>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</si>
  <si>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</si>
  <si>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</si>
  <si>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</si>
  <si>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</si>
  <si>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</si>
  <si>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</si>
  <si>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</si>
  <si>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</si>
  <si>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</si>
  <si>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</si>
  <si>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</si>
  <si>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</si>
  <si>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</si>
  <si>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</si>
  <si>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</si>
  <si>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</si>
  <si>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</si>
  <si>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</si>
  <si>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</si>
  <si>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</si>
  <si>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</si>
  <si>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</si>
  <si>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</si>
  <si>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</si>
  <si>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</si>
  <si>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</si>
  <si>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</si>
  <si>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</si>
  <si>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</si>
  <si>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</si>
  <si>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</si>
  <si>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</si>
  <si>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</si>
  <si>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</si>
  <si>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</si>
  <si>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</si>
  <si>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</si>
  <si>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</si>
  <si>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</si>
  <si>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</si>
  <si>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</si>
  <si>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</si>
  <si>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</si>
  <si>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</si>
  <si>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</si>
  <si>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</si>
  <si>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</si>
  <si>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</si>
  <si>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</si>
  <si>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</si>
  <si>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</si>
  <si>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</si>
  <si>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</si>
  <si>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</si>
  <si>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</si>
  <si>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</si>
  <si>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</si>
  <si>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</si>
  <si>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</si>
  <si>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</si>
  <si>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</si>
  <si>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</si>
  <si>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</si>
  <si>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</si>
  <si>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</si>
  <si>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</si>
  <si>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</si>
  <si>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</si>
  <si>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</si>
  <si>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</si>
  <si>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</si>
  <si>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</si>
  <si>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</si>
  <si>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</si>
  <si>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</si>
  <si>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</si>
  <si>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</si>
  <si>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</si>
  <si>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</si>
  <si>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</si>
  <si>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</si>
  <si>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</si>
  <si>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</si>
  <si>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</si>
  <si>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</si>
  <si>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</si>
  <si>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</si>
  <si>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</si>
  <si>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</si>
  <si>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</si>
  <si>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</si>
  <si>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</si>
  <si>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</si>
  <si>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</si>
  <si>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</si>
  <si>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</si>
  <si>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</si>
  <si>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</si>
  <si>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</si>
  <si>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</si>
  <si>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</si>
  <si>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</si>
  <si>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</si>
  <si>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</si>
  <si>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</si>
  <si>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</si>
  <si>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</si>
  <si>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</si>
  <si>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</si>
  <si>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</si>
  <si>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</si>
  <si>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</si>
  <si>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</si>
  <si>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</si>
  <si>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</si>
  <si>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</si>
  <si>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</si>
  <si>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</si>
  <si>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</si>
  <si>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</si>
  <si>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</si>
  <si>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</si>
  <si>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</si>
  <si>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</si>
  <si>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</si>
  <si>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</si>
  <si>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</si>
  <si>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</si>
  <si>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</si>
  <si>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</si>
  <si>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</si>
  <si>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</si>
  <si>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</si>
  <si>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</si>
  <si>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</si>
  <si>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</si>
  <si>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</si>
  <si>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</si>
  <si>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</si>
  <si>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</si>
  <si>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</si>
  <si>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</si>
  <si>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</si>
  <si>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</si>
  <si>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</si>
  <si>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</si>
  <si>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</si>
  <si>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</si>
  <si>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</si>
  <si>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</si>
  <si>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</si>
  <si>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</si>
  <si>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</si>
  <si>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</si>
  <si>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</si>
  <si>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</si>
  <si>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</si>
  <si>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</si>
  <si>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</si>
  <si>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</si>
  <si>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</si>
  <si>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</si>
  <si>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</si>
  <si>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</si>
  <si>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</si>
  <si>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</si>
  <si>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</si>
  <si>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</si>
  <si>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</si>
  <si>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</si>
  <si>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</si>
  <si>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</si>
  <si>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</si>
  <si>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</si>
  <si>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</si>
  <si>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</si>
  <si>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</si>
  <si>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</si>
  <si>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</si>
  <si>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</si>
  <si>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</si>
  <si>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</si>
  <si>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</si>
  <si>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</si>
  <si>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</si>
  <si>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</si>
  <si>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</si>
  <si>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</si>
  <si>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</si>
  <si>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</si>
  <si>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</si>
  <si>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</si>
  <si>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</si>
  <si>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</si>
  <si>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</si>
  <si>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</si>
  <si>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</si>
  <si>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</si>
  <si>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</si>
  <si>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</si>
  <si>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</si>
  <si>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</si>
  <si>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</si>
  <si>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</si>
  <si>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</si>
  <si>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</si>
  <si>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</si>
  <si>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</si>
  <si>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</si>
  <si>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</si>
  <si>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</si>
  <si>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</si>
  <si>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</si>
  <si>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</si>
  <si>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</si>
  <si>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</si>
  <si>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</si>
  <si>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</si>
  <si>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</si>
  <si>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</si>
  <si>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</si>
  <si>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</si>
  <si>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</si>
  <si>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</si>
  <si>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</si>
  <si>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</si>
  <si>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</si>
  <si>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</si>
  <si>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</si>
  <si>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</si>
  <si>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</si>
  <si>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</si>
  <si>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</si>
  <si>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</si>
  <si>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</si>
  <si>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</si>
  <si>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</si>
  <si>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</si>
  <si>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</si>
  <si>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</si>
  <si>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</si>
  <si>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</si>
  <si>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</si>
  <si>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</si>
  <si>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</si>
  <si>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</si>
  <si>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</si>
  <si>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</si>
  <si>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</si>
  <si>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</si>
  <si>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</si>
  <si>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</si>
  <si>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</si>
  <si>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</si>
  <si>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</si>
  <si>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</si>
  <si>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</si>
  <si>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</si>
  <si>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</si>
  <si>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</si>
  <si>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</si>
  <si>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</si>
  <si>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</si>
  <si>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</si>
  <si>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</si>
  <si>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</si>
  <si>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</si>
  <si>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</si>
  <si>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</si>
  <si>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</si>
  <si>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</si>
  <si>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</si>
  <si>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</si>
  <si>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</si>
  <si>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</si>
  <si>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</si>
  <si>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</si>
  <si>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</si>
  <si>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</si>
  <si>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</si>
  <si>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</si>
  <si>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</si>
  <si>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</si>
  <si>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</si>
  <si>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</si>
  <si>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</si>
  <si>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</si>
  <si>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</si>
  <si>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</si>
  <si>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</si>
  <si>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</si>
  <si>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</si>
  <si>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</si>
  <si>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</si>
  <si>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</si>
  <si>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</si>
  <si>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</si>
  <si>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</si>
  <si>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</si>
  <si>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</si>
  <si>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</si>
  <si>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</si>
  <si>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</si>
  <si>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</si>
  <si>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</si>
  <si>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</si>
  <si>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</si>
  <si>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</si>
  <si>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</si>
  <si>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</si>
  <si>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</si>
  <si>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</si>
  <si>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</si>
  <si>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</si>
  <si>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</si>
  <si>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</si>
  <si>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</si>
  <si>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</si>
  <si>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</si>
  <si>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</si>
  <si>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</si>
  <si>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</si>
  <si>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</si>
  <si>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</si>
  <si>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</si>
  <si>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</si>
  <si>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</si>
  <si>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</si>
  <si>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</si>
  <si>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</si>
  <si>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</si>
  <si>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</si>
  <si>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</si>
  <si>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</si>
  <si>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</si>
  <si>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</si>
  <si>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</si>
  <si>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</si>
  <si>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</si>
  <si>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</si>
  <si>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</si>
  <si>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</si>
  <si>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</si>
  <si>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</si>
  <si>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</si>
  <si>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</si>
  <si>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</si>
  <si>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</si>
  <si>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</si>
  <si>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</si>
  <si>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</si>
  <si>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</si>
  <si>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</si>
  <si>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</si>
  <si>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</si>
  <si>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</si>
  <si>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</si>
  <si>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</si>
  <si>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</si>
  <si>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</si>
  <si>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</si>
  <si>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</si>
  <si>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</si>
  <si>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</si>
  <si>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</si>
  <si>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</si>
  <si>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</si>
  <si>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</si>
  <si>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</si>
  <si>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</si>
  <si>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</si>
  <si>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</si>
  <si>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</si>
  <si>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</si>
  <si>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</si>
  <si>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</si>
  <si>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</si>
  <si>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</si>
  <si>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</si>
  <si>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</si>
  <si>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</si>
  <si>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</si>
  <si>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</si>
  <si>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</si>
  <si>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</si>
  <si>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</si>
  <si>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</si>
  <si>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</si>
  <si>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</si>
  <si>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</si>
  <si>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</si>
  <si>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</si>
  <si>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</si>
  <si>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</si>
  <si>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</si>
  <si>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</si>
  <si>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</si>
  <si>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</si>
  <si>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</si>
  <si>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</si>
  <si>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</si>
  <si>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</si>
  <si>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</si>
  <si>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</si>
  <si>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</si>
  <si>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</si>
  <si>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</si>
  <si>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</si>
  <si>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</si>
  <si>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</si>
  <si>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</si>
  <si>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</si>
  <si>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</si>
  <si>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</si>
  <si>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</si>
  <si>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</si>
  <si>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</si>
  <si>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</si>
  <si>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</si>
  <si>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</si>
  <si>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</si>
  <si>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</si>
  <si>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</si>
  <si>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</si>
  <si>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</si>
  <si>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</si>
  <si>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</si>
  <si>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</si>
  <si>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</si>
  <si>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</si>
  <si>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</si>
  <si>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</si>
  <si>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</si>
  <si>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</si>
  <si>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</si>
  <si>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</si>
  <si>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</si>
  <si>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</si>
  <si>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</si>
  <si>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</si>
  <si>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</si>
  <si>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</si>
  <si>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</si>
  <si>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</si>
  <si>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</si>
  <si>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</si>
  <si>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</si>
  <si>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</si>
  <si>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</si>
  <si>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</si>
  <si>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</si>
  <si>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</si>
  <si>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</si>
  <si>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</si>
  <si>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</si>
  <si>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</si>
  <si>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</si>
  <si>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</si>
  <si>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</si>
  <si>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</si>
  <si>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</si>
  <si>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</si>
  <si>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</si>
  <si>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</si>
  <si>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</si>
  <si>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</si>
  <si>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</si>
  <si>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</si>
  <si>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</si>
  <si>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</si>
  <si>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</si>
  <si>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</si>
  <si>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</si>
  <si>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</si>
  <si>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</si>
  <si>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</si>
  <si>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</si>
  <si>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</si>
  <si>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</si>
  <si>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</si>
  <si>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</si>
  <si>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</si>
  <si>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</si>
  <si>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</si>
  <si>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</si>
  <si>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</si>
  <si>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</si>
  <si>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</si>
  <si>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</si>
  <si>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</si>
  <si>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</si>
  <si>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</si>
  <si>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</si>
  <si>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</si>
  <si>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</si>
  <si>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</si>
  <si>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</si>
  <si>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</si>
  <si>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</si>
  <si>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</si>
  <si>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</si>
  <si>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</si>
  <si>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</si>
  <si>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</si>
  <si>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</si>
  <si>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</si>
  <si>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</si>
  <si>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</si>
  <si>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</si>
  <si>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</si>
  <si>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</si>
  <si>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</si>
  <si>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</si>
  <si>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</si>
  <si>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</si>
  <si>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</si>
  <si>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</si>
  <si>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</si>
  <si>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</si>
  <si>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</si>
  <si>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</si>
  <si>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</si>
  <si>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</si>
  <si>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</si>
  <si>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</si>
  <si>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</si>
  <si>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</si>
  <si>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</si>
  <si>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</si>
  <si>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</si>
  <si>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</si>
  <si>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</si>
  <si>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</si>
  <si>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</si>
  <si>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</si>
  <si>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</si>
  <si>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</si>
  <si>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</si>
  <si>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</si>
  <si>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</si>
  <si>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</si>
  <si>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</si>
  <si>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</si>
  <si>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</si>
  <si>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</si>
  <si>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</si>
  <si>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</si>
  <si>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</si>
  <si>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</si>
  <si>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</si>
  <si>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</si>
  <si>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</si>
  <si>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</si>
  <si>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</si>
  <si>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</si>
  <si>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</si>
  <si>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</si>
  <si>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</si>
  <si>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</si>
  <si>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</si>
  <si>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</si>
  <si>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</si>
  <si>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</si>
  <si>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</si>
  <si>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</si>
  <si>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</si>
  <si>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</si>
  <si>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</si>
  <si>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</si>
  <si>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</si>
  <si>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</si>
  <si>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</si>
  <si>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</si>
  <si>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</si>
  <si>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</si>
  <si>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</si>
  <si>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</si>
  <si>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</si>
  <si>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</si>
  <si>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</si>
  <si>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</si>
  <si>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</si>
  <si>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</si>
  <si>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</si>
  <si>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</si>
  <si>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</si>
  <si>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</si>
  <si>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</si>
  <si>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</si>
  <si>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</si>
  <si>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</si>
  <si>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</si>
  <si>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</si>
  <si>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</si>
  <si>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</si>
  <si>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</si>
  <si>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</si>
  <si>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</si>
  <si>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</si>
  <si>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</si>
  <si>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</si>
  <si>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</si>
  <si>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</si>
  <si>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</si>
  <si>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</si>
  <si>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</si>
  <si>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</si>
  <si>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</si>
  <si>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</si>
  <si>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</si>
  <si>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</si>
  <si>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</si>
  <si>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</si>
  <si>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</si>
  <si>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</si>
  <si>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</si>
  <si>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</si>
  <si>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</si>
  <si>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</si>
  <si>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</si>
  <si>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</si>
  <si>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</si>
  <si>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</si>
  <si>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</si>
  <si>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</si>
  <si>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</si>
  <si>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</si>
  <si>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</si>
  <si>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</si>
  <si>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</si>
  <si>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</si>
  <si>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</si>
  <si>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</si>
  <si>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</si>
  <si>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</si>
  <si>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</si>
  <si>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</si>
  <si>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</si>
  <si>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</si>
  <si>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</si>
  <si>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</si>
  <si>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</si>
  <si>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</si>
  <si>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</si>
  <si>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</si>
  <si>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</si>
  <si>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</si>
  <si>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</si>
  <si>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</si>
  <si>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</si>
  <si>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</si>
  <si>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</si>
  <si>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</si>
  <si>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</si>
  <si>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</si>
  <si>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</si>
  <si>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</si>
  <si>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</si>
  <si>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</si>
  <si>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</si>
  <si>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</si>
  <si>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</si>
  <si>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</si>
  <si>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</si>
  <si>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</si>
  <si>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</si>
  <si>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</si>
  <si>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</si>
  <si>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</si>
  <si>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</si>
  <si>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</si>
  <si>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</si>
  <si>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</si>
  <si>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</si>
  <si>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</si>
  <si>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</si>
  <si>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</si>
  <si>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</si>
  <si>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</si>
  <si>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</si>
  <si>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</si>
  <si>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</si>
  <si>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</si>
  <si>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</si>
  <si>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</si>
  <si>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</si>
  <si>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</si>
  <si>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</si>
  <si>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</si>
  <si>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</si>
  <si>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</si>
  <si>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</si>
  <si>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</si>
  <si>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</si>
  <si>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</si>
  <si>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</si>
  <si>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</si>
  <si>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</si>
  <si>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</si>
  <si>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</si>
  <si>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</si>
  <si>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</si>
  <si>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</si>
  <si>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</si>
  <si>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</si>
  <si>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</si>
  <si>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</si>
  <si>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</si>
  <si>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</si>
  <si>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</si>
  <si>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</si>
  <si>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</si>
  <si>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</si>
  <si>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</si>
  <si>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</si>
  <si>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</si>
  <si>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</si>
  <si>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</si>
  <si>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</si>
  <si>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</si>
  <si>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</si>
  <si>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</si>
  <si>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</si>
  <si>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</si>
  <si>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</si>
  <si>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</si>
  <si>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</si>
  <si>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</si>
  <si>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</si>
  <si>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</si>
  <si>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</si>
  <si>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</si>
  <si>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</si>
  <si>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</si>
  <si>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</si>
  <si>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</si>
  <si>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</si>
  <si>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</si>
  <si>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</si>
  <si>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</si>
  <si>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</si>
  <si>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</si>
  <si>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</si>
  <si>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</si>
  <si>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</si>
  <si>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</si>
  <si>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</si>
  <si>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</si>
  <si>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</si>
  <si>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</si>
  <si>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</si>
  <si>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</si>
  <si>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</si>
  <si>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</si>
  <si>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</si>
  <si>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</si>
  <si>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</si>
  <si>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</si>
  <si>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</si>
  <si>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</si>
  <si>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</si>
  <si>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</si>
  <si>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</si>
  <si>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</si>
  <si>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</si>
  <si>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</si>
  <si>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</si>
  <si>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</si>
  <si>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</si>
  <si>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</si>
  <si>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</si>
  <si>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</si>
  <si>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</si>
  <si>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</si>
  <si>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</si>
  <si>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</si>
  <si>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</si>
  <si>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</si>
  <si>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</si>
  <si>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</si>
  <si>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</si>
  <si>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</si>
  <si>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</si>
  <si>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</si>
  <si>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</si>
  <si>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</si>
  <si>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</si>
  <si>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</si>
  <si>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</si>
  <si>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</si>
  <si>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</si>
  <si>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</si>
  <si>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</si>
  <si>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</si>
  <si>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</si>
  <si>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</si>
  <si>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</si>
  <si>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</si>
  <si>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</si>
  <si>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</si>
  <si>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</si>
  <si>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</si>
  <si>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</si>
  <si>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</si>
  <si>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</si>
  <si>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</si>
  <si>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</si>
  <si>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</si>
  <si>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</si>
  <si>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</si>
  <si>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</si>
  <si>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</si>
  <si>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</si>
  <si>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</si>
  <si>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</si>
  <si>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</si>
  <si>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</si>
  <si>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</si>
  <si>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</si>
  <si>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</si>
  <si>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</si>
  <si>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</si>
  <si>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</si>
  <si>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</si>
  <si>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</si>
  <si>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</si>
  <si>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</si>
  <si>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</si>
  <si>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</si>
  <si>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</si>
  <si>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</si>
  <si>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</si>
  <si>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</si>
  <si>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</si>
  <si>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</si>
  <si>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</si>
  <si>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</si>
  <si>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</si>
  <si>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</si>
  <si>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</si>
  <si>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</si>
  <si>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</si>
  <si>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</si>
  <si>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</si>
  <si>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</si>
  <si>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</si>
  <si>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</si>
  <si>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</si>
  <si>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</si>
  <si>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</si>
  <si>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</si>
  <si>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</si>
  <si>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</si>
  <si>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</si>
  <si>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</si>
  <si>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</si>
  <si>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</si>
  <si>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</si>
  <si>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</si>
  <si>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</si>
  <si>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</si>
  <si>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</si>
  <si>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</si>
  <si>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</si>
  <si>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</si>
  <si>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</si>
  <si>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</si>
  <si>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</si>
  <si>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</si>
  <si>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</si>
  <si>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</si>
  <si>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</si>
  <si>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</si>
  <si>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</si>
  <si>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</si>
  <si>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</si>
  <si>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</si>
  <si>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</si>
  <si>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</si>
  <si>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</si>
  <si>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</si>
  <si>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</si>
  <si>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</si>
  <si>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</si>
  <si>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</si>
  <si>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</si>
  <si>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</si>
  <si>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</si>
  <si>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</si>
  <si>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</si>
  <si>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</si>
  <si>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</si>
  <si>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</si>
  <si>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</si>
  <si>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</si>
  <si>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</si>
  <si>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</si>
  <si>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</si>
  <si>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</si>
  <si>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</si>
  <si>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</si>
  <si>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</si>
  <si>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</si>
  <si>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</si>
  <si>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</si>
  <si>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</si>
  <si>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</si>
  <si>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</si>
  <si>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</si>
  <si>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</si>
  <si>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</si>
  <si>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</si>
  <si>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</si>
  <si>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</si>
  <si>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</si>
  <si>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</si>
  <si>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</si>
  <si>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</si>
  <si>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</si>
  <si>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</si>
  <si>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</si>
  <si>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</si>
  <si>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</si>
  <si>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</si>
  <si>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</si>
  <si>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</si>
  <si>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</si>
  <si>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</si>
  <si>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</si>
  <si>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</si>
  <si>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</si>
  <si>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</si>
  <si>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</si>
  <si>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</si>
  <si>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</si>
  <si>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</si>
  <si>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</si>
  <si>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</si>
  <si>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</si>
  <si>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</si>
  <si>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</si>
  <si>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</si>
  <si>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</si>
  <si>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</si>
  <si>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</si>
  <si>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</si>
  <si>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</si>
  <si>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</si>
  <si>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</si>
  <si>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</si>
  <si>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</si>
  <si>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</si>
  <si>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</si>
  <si>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</si>
  <si>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</si>
  <si>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</si>
  <si>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</si>
  <si>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</si>
  <si>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</si>
  <si>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</si>
  <si>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</si>
  <si>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</si>
  <si>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</si>
  <si>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</si>
  <si>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</si>
  <si>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</si>
  <si>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</si>
  <si>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</si>
  <si>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</si>
  <si>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</si>
  <si>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</si>
  <si>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</si>
  <si>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</si>
  <si>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</si>
  <si>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</si>
  <si>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</si>
  <si>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</si>
  <si>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</si>
  <si>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</si>
  <si>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</si>
  <si>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</si>
  <si>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</si>
  <si>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</si>
  <si>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</si>
  <si>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</si>
  <si>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</si>
  <si>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</si>
  <si>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</si>
  <si>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</si>
  <si>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</si>
  <si>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</si>
  <si>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</si>
  <si>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</si>
  <si>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</si>
  <si>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</si>
  <si>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</si>
  <si>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</si>
  <si>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</si>
  <si>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</si>
  <si>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</si>
  <si>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</si>
  <si>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</si>
  <si>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</si>
  <si>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</si>
  <si>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</si>
  <si>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</si>
  <si>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</si>
  <si>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</si>
  <si>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</si>
  <si>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</si>
  <si>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</si>
  <si>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</si>
  <si>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</si>
  <si>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</si>
  <si>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</si>
  <si>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</si>
  <si>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</si>
  <si>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</si>
  <si>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</si>
  <si>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</si>
  <si>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</si>
  <si>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</si>
  <si>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</si>
  <si>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</si>
  <si>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</si>
  <si>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</si>
  <si>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</si>
  <si>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</si>
  <si>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</si>
  <si>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</si>
  <si>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</si>
  <si>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</si>
  <si>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</si>
  <si>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</si>
  <si>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</si>
  <si>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</si>
  <si>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</si>
  <si>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</si>
  <si>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</si>
  <si>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</si>
  <si>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</si>
  <si>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</si>
  <si>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</si>
  <si>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</si>
  <si>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</si>
  <si>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</si>
  <si>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</si>
  <si>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</si>
  <si>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</si>
  <si>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</si>
  <si>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</si>
  <si>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</si>
  <si>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</si>
  <si>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</si>
  <si>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</si>
  <si>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</si>
  <si>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</si>
  <si>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</si>
  <si>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</si>
  <si>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</si>
  <si>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</si>
  <si>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</si>
  <si>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</si>
  <si>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</si>
  <si>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</si>
  <si>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</si>
  <si>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</si>
  <si>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</si>
  <si>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</si>
  <si>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</si>
  <si>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</si>
  <si>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</si>
  <si>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</si>
  <si>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</si>
  <si>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</si>
  <si>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</si>
  <si>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</si>
  <si>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</si>
  <si>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</si>
  <si>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</si>
  <si>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</si>
  <si>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</si>
  <si>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</si>
  <si>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</si>
  <si>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</si>
  <si>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</si>
  <si>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</si>
  <si>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</si>
  <si>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</si>
  <si>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</si>
  <si>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</si>
  <si>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</si>
  <si>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</si>
  <si>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</si>
  <si>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</si>
  <si>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</si>
  <si>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</si>
  <si>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</si>
  <si>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</si>
  <si>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</si>
  <si>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</si>
  <si>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</si>
  <si>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</si>
  <si>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</si>
  <si>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</si>
  <si>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</si>
  <si>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</si>
  <si>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</si>
  <si>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</si>
  <si>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</si>
  <si>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</si>
  <si>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</si>
  <si>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</si>
  <si>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</si>
  <si>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</si>
  <si>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</si>
  <si>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</si>
  <si>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</si>
  <si>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</si>
  <si>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</si>
  <si>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</si>
  <si>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</si>
  <si>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</si>
  <si>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</si>
  <si>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</si>
  <si>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</si>
  <si>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</si>
  <si>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</si>
  <si>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</si>
  <si>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</si>
  <si>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</si>
  <si>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</si>
  <si>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</si>
  <si>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</si>
  <si>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</si>
  <si>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</si>
  <si>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</si>
  <si>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</si>
  <si>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</si>
  <si>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</si>
  <si>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</si>
  <si>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</si>
  <si>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</si>
  <si>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</si>
  <si>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</si>
  <si>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</si>
  <si>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</si>
  <si>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</si>
  <si>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</si>
  <si>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</si>
  <si>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</si>
  <si>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</si>
  <si>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</si>
  <si>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</si>
  <si>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</si>
  <si>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</si>
  <si>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</si>
  <si>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</si>
  <si>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</si>
  <si>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</si>
  <si>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</si>
  <si>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</si>
  <si>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</si>
  <si>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</si>
  <si>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</si>
  <si>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</si>
  <si>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</si>
  <si>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</si>
  <si>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</si>
  <si>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</si>
  <si>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</si>
  <si>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</si>
  <si>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</si>
  <si>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</si>
  <si>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</si>
  <si>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</si>
  <si>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</si>
  <si>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</si>
  <si>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</si>
  <si>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</si>
  <si>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</si>
  <si>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</si>
  <si>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</si>
  <si>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</si>
  <si>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</si>
  <si>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</si>
  <si>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</si>
  <si>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</si>
  <si>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</si>
  <si>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</si>
  <si>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</si>
  <si>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</si>
  <si>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</si>
  <si>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</si>
  <si>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</si>
  <si>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</si>
  <si>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</si>
  <si>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</si>
  <si>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</si>
  <si>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</si>
  <si>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</si>
  <si>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</si>
  <si>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</si>
  <si>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</si>
  <si>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</si>
  <si>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</si>
  <si>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</si>
  <si>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</si>
  <si>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</si>
  <si>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</si>
  <si>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</si>
  <si>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</si>
  <si>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</si>
  <si>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</si>
  <si>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</si>
  <si>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</si>
  <si>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</si>
  <si>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</si>
  <si>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</si>
  <si>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</si>
  <si>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</si>
  <si>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</si>
  <si>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</si>
  <si>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</si>
  <si>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</si>
  <si>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</si>
  <si>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</si>
  <si>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</si>
  <si>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</si>
  <si>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</si>
  <si>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</si>
  <si>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</si>
  <si>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</si>
  <si>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</si>
  <si>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</si>
  <si>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</si>
  <si>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</si>
  <si>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</si>
  <si>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</si>
  <si>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</si>
  <si>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</si>
  <si>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</si>
  <si>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</si>
  <si>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</si>
  <si>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</si>
  <si>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</si>
  <si>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</si>
  <si>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</si>
  <si>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</si>
  <si>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</si>
  <si>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</si>
  <si>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</si>
  <si>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</si>
  <si>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</si>
  <si>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</si>
  <si>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</si>
  <si>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</si>
  <si>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</si>
  <si>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</si>
  <si>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</si>
  <si>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</si>
  <si>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</si>
  <si>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</si>
  <si>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</si>
  <si>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</si>
  <si>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</si>
  <si>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</si>
  <si>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</si>
  <si>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</si>
  <si>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</si>
  <si>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</si>
  <si>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</si>
  <si>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</si>
  <si>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</si>
  <si>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</si>
  <si>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</si>
  <si>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</si>
  <si>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</si>
  <si>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</si>
  <si>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</si>
  <si>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</si>
  <si>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</si>
  <si>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</si>
  <si>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</si>
  <si>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</si>
  <si>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</si>
  <si>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</si>
  <si>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</si>
  <si>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</si>
  <si>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</si>
  <si>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</si>
  <si>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</si>
  <si>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</si>
  <si>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</si>
  <si>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</si>
  <si>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</si>
  <si>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</si>
  <si>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</si>
  <si>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</si>
  <si>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</si>
  <si>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</si>
  <si>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</si>
  <si>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</si>
  <si>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</si>
  <si>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</si>
  <si>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</si>
  <si>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</si>
  <si>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</si>
  <si>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</si>
  <si>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</si>
  <si>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</si>
  <si>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</si>
  <si>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</si>
  <si>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</si>
  <si>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</si>
  <si>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</si>
  <si>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</si>
  <si>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</si>
  <si>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</si>
  <si>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</si>
  <si>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</si>
  <si>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</si>
  <si>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</si>
  <si>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</si>
  <si>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</si>
  <si>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</si>
  <si>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</si>
  <si>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</si>
  <si>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</si>
  <si>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</si>
  <si>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</si>
  <si>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</si>
  <si>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</si>
  <si>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</si>
  <si>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</si>
  <si>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</si>
  <si>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</si>
  <si>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</si>
  <si>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</si>
  <si>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</si>
  <si>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</si>
  <si>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</si>
  <si>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</si>
  <si>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</si>
  <si>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</si>
  <si>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</si>
  <si>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</si>
  <si>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</si>
  <si>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</si>
  <si>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</si>
  <si>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</si>
  <si>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</si>
  <si>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</si>
  <si>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</si>
  <si>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</si>
  <si>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</si>
  <si>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</si>
  <si>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</si>
  <si>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</si>
  <si>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</si>
  <si>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</si>
  <si>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</si>
  <si>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</si>
  <si>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</si>
  <si>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</si>
  <si>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</si>
  <si>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</si>
  <si>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</si>
  <si>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</si>
  <si>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</si>
  <si>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</si>
  <si>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</si>
  <si>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</si>
  <si>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</si>
  <si>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</si>
  <si>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</si>
  <si>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</si>
  <si>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</si>
  <si>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</si>
  <si>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</si>
  <si>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</si>
  <si>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</si>
  <si>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</si>
  <si>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</si>
  <si>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</si>
  <si>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</si>
  <si>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</si>
  <si>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</si>
  <si>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</si>
  <si>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</si>
  <si>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</si>
  <si>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</si>
  <si>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</si>
  <si>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</si>
  <si>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</si>
  <si>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</si>
  <si>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</si>
  <si>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</si>
  <si>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</si>
  <si>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</si>
  <si>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</si>
  <si>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</si>
  <si>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</si>
  <si>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</si>
  <si>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</si>
  <si>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</si>
  <si>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</si>
  <si>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</si>
  <si>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</si>
  <si>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</si>
  <si>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</si>
  <si>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</si>
  <si>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</si>
  <si>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</si>
  <si>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</si>
  <si>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</si>
  <si>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</si>
  <si>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</si>
  <si>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</si>
  <si>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</si>
  <si>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</si>
  <si>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</si>
  <si>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</si>
  <si>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</si>
  <si>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</si>
  <si>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</si>
  <si>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</si>
  <si>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</si>
  <si>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</si>
  <si>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</si>
  <si>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</si>
  <si>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</si>
  <si>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</si>
  <si>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</si>
  <si>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</si>
  <si>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</si>
  <si>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</si>
  <si>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</si>
  <si>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</si>
  <si>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</si>
  <si>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</si>
  <si>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</si>
  <si>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</si>
  <si>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</si>
  <si>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</si>
  <si>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</si>
  <si>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</si>
  <si>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</si>
  <si>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</si>
  <si>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</si>
  <si>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</si>
  <si>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</si>
  <si>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</si>
  <si>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</si>
  <si>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</si>
  <si>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</si>
  <si>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</si>
  <si>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</si>
  <si>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</si>
  <si>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</si>
  <si>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</si>
  <si>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</si>
  <si>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</si>
  <si>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</si>
  <si>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</si>
  <si>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</si>
  <si>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</si>
  <si>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</si>
  <si>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</si>
  <si>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</si>
  <si>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</si>
  <si>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</si>
  <si>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</si>
  <si>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</si>
  <si>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</si>
  <si>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</si>
  <si>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</si>
  <si>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</si>
  <si>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</si>
  <si>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</si>
  <si>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</si>
  <si>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</si>
  <si>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</si>
  <si>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</si>
  <si>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</si>
  <si>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</si>
  <si>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</si>
  <si>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</si>
  <si>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</si>
  <si>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</si>
  <si>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</si>
  <si>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</si>
  <si>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</si>
  <si>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</si>
  <si>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</si>
  <si>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</si>
  <si>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</si>
  <si>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</si>
  <si>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</si>
  <si>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</si>
  <si>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</si>
  <si>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</si>
  <si>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</si>
  <si>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</si>
  <si>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</si>
  <si>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</si>
  <si>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</si>
  <si>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</si>
  <si>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</si>
  <si>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</si>
  <si>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</si>
  <si>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</si>
  <si>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</si>
  <si>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</si>
  <si>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</si>
  <si>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</si>
  <si>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</si>
  <si>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</si>
  <si>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</si>
  <si>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</si>
  <si>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</si>
  <si>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</si>
  <si>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</si>
  <si>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</si>
  <si>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</si>
  <si>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</si>
  <si>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</si>
  <si>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</si>
  <si>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</si>
  <si>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</si>
  <si>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</si>
  <si>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</si>
  <si>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</si>
  <si>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</si>
  <si>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</si>
  <si>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</si>
  <si>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</si>
  <si>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</si>
  <si>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</si>
  <si>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</si>
  <si>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</si>
  <si>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</si>
  <si>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</si>
  <si>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</si>
  <si>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</si>
  <si>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</si>
  <si>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</si>
  <si>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</si>
  <si>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</si>
  <si>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</si>
  <si>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</si>
  <si>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</si>
  <si>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</si>
  <si>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</si>
  <si>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</si>
  <si>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</si>
  <si>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</si>
  <si>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</si>
  <si>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</si>
  <si>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</si>
  <si>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</si>
  <si>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</si>
  <si>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</si>
  <si>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</si>
  <si>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</si>
  <si>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</si>
  <si>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</si>
  <si>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</si>
  <si>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</si>
  <si>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</si>
  <si>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</si>
  <si>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</si>
  <si>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</si>
  <si>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</si>
  <si>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</si>
  <si>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</si>
  <si>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</si>
  <si>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</si>
  <si>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</si>
  <si>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</si>
  <si>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</si>
  <si>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</si>
  <si>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</si>
  <si>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</si>
  <si>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</si>
  <si>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</si>
  <si>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</si>
  <si>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</si>
  <si>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</si>
  <si>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</si>
  <si>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</si>
  <si>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</si>
  <si>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</si>
  <si>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</si>
  <si>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</si>
  <si>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</si>
  <si>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</si>
  <si>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</si>
  <si>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</si>
  <si>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</si>
  <si>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</si>
  <si>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</si>
  <si>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</si>
  <si>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</si>
  <si>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</si>
  <si>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</si>
  <si>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</si>
  <si>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</si>
  <si>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</si>
  <si>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</si>
  <si>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</si>
  <si>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</si>
  <si>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</si>
  <si>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</si>
  <si>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</si>
  <si>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</si>
  <si>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</si>
  <si>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</si>
  <si>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</si>
  <si>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</si>
  <si>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</si>
  <si>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</si>
  <si>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</si>
  <si>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</si>
  <si>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</si>
  <si>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</si>
  <si>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</si>
  <si>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</si>
  <si>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</si>
  <si>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</si>
  <si>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</si>
  <si>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</si>
  <si>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</si>
  <si>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</si>
  <si>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</si>
  <si>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</si>
  <si>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</si>
  <si>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</si>
  <si>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</si>
  <si>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</si>
  <si>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</si>
  <si>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</si>
  <si>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</si>
  <si>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</si>
  <si>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</si>
  <si>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</si>
  <si>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</si>
  <si>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</si>
  <si>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</si>
  <si>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</si>
  <si>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</si>
  <si>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</si>
  <si>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</si>
  <si>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</si>
  <si>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</si>
  <si>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</si>
  <si>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</si>
  <si>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</si>
  <si>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</si>
  <si>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</si>
  <si>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</si>
  <si>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</si>
  <si>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</si>
  <si>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</si>
  <si>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</si>
  <si>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</si>
  <si>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</si>
  <si>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</si>
  <si>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</si>
  <si>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</si>
  <si>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</si>
  <si>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</si>
  <si>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</si>
  <si>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</si>
  <si>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</si>
  <si>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</si>
  <si>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</si>
  <si>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</si>
  <si>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</si>
  <si>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</si>
  <si>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</si>
  <si>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</si>
  <si>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</si>
  <si>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</si>
  <si>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</si>
  <si>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</si>
  <si>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</si>
  <si>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</si>
  <si>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</si>
  <si>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</si>
  <si>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</si>
  <si>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</si>
  <si>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</si>
  <si>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</si>
  <si>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</si>
  <si>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</si>
  <si>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</si>
  <si>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</si>
  <si>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</si>
  <si>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</si>
  <si>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</si>
  <si>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</si>
  <si>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</si>
  <si>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</si>
  <si>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</si>
  <si>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</si>
  <si>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</si>
  <si>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</si>
  <si>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</si>
  <si>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</si>
  <si>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</si>
  <si>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</si>
  <si>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</si>
  <si>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</si>
  <si>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</si>
  <si>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</si>
  <si>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</si>
  <si>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</si>
  <si>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</si>
  <si>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</si>
  <si>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</si>
  <si>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</si>
  <si>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</si>
  <si>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</si>
  <si>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</si>
  <si>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</si>
  <si>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</si>
  <si>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</si>
  <si>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</si>
  <si>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</si>
  <si>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</si>
  <si>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</si>
  <si>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</si>
  <si>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</si>
  <si>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</si>
  <si>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</si>
  <si>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</si>
  <si>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</si>
  <si>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</si>
  <si>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</si>
  <si>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</si>
  <si>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</si>
  <si>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</si>
  <si>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</si>
  <si>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</si>
  <si>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</si>
  <si>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</si>
  <si>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</si>
  <si>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</si>
  <si>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</si>
  <si>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</si>
  <si>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</si>
  <si>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</si>
  <si>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</si>
  <si>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</si>
  <si>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</si>
  <si>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</si>
  <si>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</si>
  <si>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</si>
  <si>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</si>
  <si>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</si>
  <si>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</si>
  <si>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</si>
  <si>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</si>
  <si>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</si>
  <si>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</si>
  <si>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</si>
  <si>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</si>
  <si>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</si>
  <si>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</si>
  <si>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</si>
  <si>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</si>
  <si>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</si>
  <si>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</si>
  <si>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</si>
  <si>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</si>
  <si>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</si>
  <si>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</si>
  <si>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</si>
  <si>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</si>
  <si>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</si>
  <si>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</si>
  <si>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</si>
  <si>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</si>
  <si>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</si>
  <si>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</si>
  <si>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</si>
  <si>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</si>
  <si>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</si>
  <si>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</si>
  <si>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</si>
  <si>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</si>
  <si>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</si>
  <si>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</si>
  <si>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</si>
  <si>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</si>
  <si>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</si>
  <si>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</si>
  <si>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</si>
  <si>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</si>
  <si>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</si>
  <si>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</si>
  <si>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</si>
  <si>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</si>
  <si>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</si>
  <si>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</si>
  <si>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</si>
  <si>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</si>
  <si>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</si>
  <si>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</si>
  <si>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</si>
  <si>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</si>
  <si>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</si>
  <si>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</si>
  <si>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</si>
  <si>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</si>
  <si>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</si>
  <si>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</si>
  <si>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</si>
  <si>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</si>
  <si>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</si>
  <si>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</si>
  <si>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</si>
  <si>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</si>
  <si>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</si>
  <si>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</si>
  <si>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</si>
  <si>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</si>
  <si>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</si>
  <si>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</si>
  <si>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</si>
  <si>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</si>
  <si>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</si>
  <si>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</si>
  <si>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</si>
  <si>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</si>
  <si>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</si>
  <si>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</si>
  <si>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</si>
  <si>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</si>
  <si>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</si>
  <si>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</si>
  <si>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</si>
  <si>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</si>
  <si>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</si>
  <si>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</si>
  <si>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</si>
  <si>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</si>
  <si>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</si>
  <si>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</si>
  <si>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</si>
  <si>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</si>
  <si>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</si>
  <si>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</si>
  <si>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</si>
  <si>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</si>
  <si>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</si>
  <si>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</si>
  <si>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</si>
  <si>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</si>
  <si>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</si>
  <si>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</si>
  <si>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</si>
  <si>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</si>
  <si>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</si>
  <si>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</si>
  <si>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</si>
  <si>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</si>
  <si>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</si>
  <si>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</si>
  <si>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</si>
  <si>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</si>
  <si>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</si>
  <si>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</si>
  <si>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</si>
  <si>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</si>
  <si>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</si>
  <si>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</si>
  <si>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</si>
  <si>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</si>
  <si>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</si>
  <si>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</si>
  <si>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</si>
  <si>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</si>
  <si>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</si>
  <si>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</si>
  <si>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</si>
  <si>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</si>
  <si>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</si>
  <si>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</si>
  <si>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</si>
  <si>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</si>
  <si>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</si>
  <si>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</si>
  <si>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</si>
  <si>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</si>
  <si>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</si>
  <si>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</si>
  <si>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</si>
  <si>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</si>
  <si>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</si>
  <si>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</si>
  <si>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</si>
  <si>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</si>
  <si>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</si>
  <si>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</si>
  <si>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</si>
  <si>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</si>
  <si>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</si>
  <si>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</si>
  <si>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</si>
  <si>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</si>
  <si>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</si>
  <si>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</si>
  <si>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</si>
  <si>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</si>
  <si>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</si>
  <si>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</si>
  <si>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</si>
  <si>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</si>
  <si>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</si>
  <si>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</si>
  <si>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</si>
  <si>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</si>
  <si>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</si>
  <si>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</si>
  <si>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</si>
  <si>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</si>
  <si>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</si>
  <si>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</si>
  <si>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</si>
  <si>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</si>
  <si>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</si>
  <si>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</si>
  <si>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</si>
  <si>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</si>
  <si>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</si>
  <si>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</si>
  <si>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</si>
  <si>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</si>
  <si>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</si>
  <si>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</si>
  <si>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</si>
  <si>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</si>
  <si>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</si>
  <si>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</si>
  <si>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</si>
  <si>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</si>
  <si>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</si>
  <si>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</si>
  <si>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</si>
  <si>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</si>
  <si>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</si>
  <si>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</si>
  <si>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</si>
  <si>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</si>
  <si>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</si>
  <si>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</si>
  <si>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</si>
  <si>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</si>
  <si>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</si>
  <si>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</si>
  <si>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</si>
  <si>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</si>
  <si>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</si>
  <si>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</si>
  <si>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</si>
  <si>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</si>
  <si>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</si>
  <si>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</si>
  <si>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</si>
  <si>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</si>
  <si>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</si>
  <si>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</si>
  <si>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</si>
  <si>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</si>
  <si>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</si>
  <si>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</si>
  <si>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</si>
  <si>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</si>
  <si>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</si>
  <si>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</si>
  <si>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</si>
  <si>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</si>
  <si>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</si>
  <si>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</si>
  <si>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</si>
  <si>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</si>
  <si>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</si>
  <si>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</si>
  <si>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</si>
  <si>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</si>
  <si>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</si>
  <si>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</si>
  <si>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</si>
  <si>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</si>
  <si>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</si>
  <si>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</si>
  <si>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</si>
  <si>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</si>
  <si>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</si>
  <si>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</si>
  <si>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</si>
  <si>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</si>
  <si>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</si>
  <si>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</si>
  <si>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</si>
  <si>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</si>
  <si>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</si>
  <si>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</si>
  <si>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</si>
  <si>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</si>
  <si>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</si>
  <si>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</si>
  <si>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</si>
  <si>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</si>
  <si>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</si>
  <si>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</si>
  <si>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</si>
  <si>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</si>
  <si>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</si>
  <si>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</si>
  <si>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</si>
  <si>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</si>
  <si>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</si>
  <si>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</si>
  <si>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</si>
  <si>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</si>
  <si>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</si>
  <si>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</si>
  <si>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</si>
  <si>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</si>
  <si>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</si>
  <si>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</si>
  <si>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</si>
  <si>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</si>
  <si>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</si>
  <si>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</si>
  <si>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</si>
  <si>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</si>
  <si>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</si>
  <si>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</si>
  <si>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</si>
  <si>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</si>
  <si>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</si>
  <si>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</si>
  <si>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</si>
  <si>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</si>
  <si>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</si>
  <si>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</si>
  <si>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</si>
  <si>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</si>
  <si>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</si>
  <si>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</si>
  <si>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</si>
  <si>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</si>
  <si>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</si>
  <si>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</si>
  <si>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</si>
  <si>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</si>
  <si>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</si>
  <si>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</si>
  <si>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</si>
  <si>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</si>
  <si>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</si>
  <si>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</si>
  <si>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</si>
  <si>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</si>
  <si>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</si>
  <si>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</si>
  <si>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</si>
  <si>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</si>
  <si>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</si>
  <si>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</si>
  <si>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</si>
  <si>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</si>
  <si>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</si>
  <si>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</si>
  <si>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</si>
  <si>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</si>
  <si>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</si>
  <si>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</si>
  <si>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</si>
  <si>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</si>
  <si>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</si>
  <si>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</si>
  <si>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</si>
  <si>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</si>
  <si>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</si>
  <si>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</si>
  <si>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</si>
  <si>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</si>
  <si>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</si>
  <si>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</si>
  <si>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</si>
  <si>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</si>
  <si>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</si>
  <si>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</si>
  <si>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</si>
  <si>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</si>
  <si>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</si>
  <si>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</si>
  <si>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</si>
  <si>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</si>
  <si>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</si>
  <si>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</si>
  <si>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</si>
  <si>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</si>
  <si>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</si>
  <si>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</si>
  <si>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</si>
  <si>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</si>
  <si>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</si>
  <si>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</si>
  <si>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</si>
  <si>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</si>
  <si>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</si>
  <si>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</si>
  <si>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</si>
  <si>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</si>
  <si>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</si>
  <si>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</si>
  <si>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</si>
  <si>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</si>
  <si>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</si>
  <si>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</si>
  <si>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</si>
  <si>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</si>
  <si>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</si>
  <si>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</si>
  <si>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</si>
  <si>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</si>
  <si>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</si>
  <si>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</si>
  <si>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</si>
  <si>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</si>
  <si>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</si>
  <si>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</si>
  <si>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</si>
  <si>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</si>
  <si>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</si>
  <si>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</si>
  <si>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</si>
  <si>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</si>
  <si>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</si>
  <si>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</si>
  <si>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</si>
  <si>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</si>
  <si>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</si>
  <si>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</si>
  <si>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</si>
  <si>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</si>
  <si>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</si>
  <si>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</si>
  <si>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</si>
  <si>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</si>
  <si>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</si>
  <si>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</si>
  <si>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</si>
  <si>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</si>
  <si>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</si>
  <si>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</si>
  <si>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</si>
  <si>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</si>
  <si>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</si>
  <si>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</si>
  <si>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</si>
  <si>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</si>
  <si>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</si>
  <si>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</si>
  <si>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</si>
  <si>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</si>
  <si>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</si>
  <si>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</si>
  <si>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</si>
  <si>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</si>
  <si>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</si>
  <si>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</si>
  <si>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</si>
  <si>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</si>
  <si>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</si>
  <si>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</si>
  <si>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</si>
  <si>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</si>
  <si>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</si>
  <si>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</si>
  <si>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</si>
  <si>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</si>
  <si>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</si>
  <si>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</si>
  <si>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</si>
  <si>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</si>
  <si>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</si>
  <si>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</si>
  <si>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</si>
  <si>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</si>
  <si>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</si>
  <si>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</si>
  <si>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</si>
  <si>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</si>
  <si>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</si>
  <si>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</si>
  <si>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</si>
  <si>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</si>
  <si>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</si>
  <si>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</si>
  <si>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</si>
  <si>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</si>
  <si>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</si>
  <si>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</si>
  <si>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</si>
  <si>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</si>
  <si>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</si>
  <si>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</si>
  <si>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</si>
  <si>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</si>
  <si>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</si>
  <si>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</si>
  <si>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</si>
  <si>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</si>
  <si>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</si>
  <si>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</si>
  <si>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</si>
  <si>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</si>
  <si>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</si>
  <si>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</si>
  <si>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</si>
  <si>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</si>
  <si>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</si>
  <si>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</si>
  <si>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</si>
  <si>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</si>
  <si>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</si>
  <si>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</si>
  <si>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</si>
  <si>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</si>
  <si>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</si>
  <si>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</si>
  <si>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</si>
  <si>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</si>
  <si>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</si>
  <si>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</si>
  <si>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</si>
  <si>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</si>
  <si>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</si>
  <si>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</si>
  <si>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</si>
  <si>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</si>
  <si>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</si>
  <si>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</si>
  <si>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</si>
  <si>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</si>
  <si>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</si>
  <si>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</si>
  <si>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</si>
  <si>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</si>
  <si>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</si>
  <si>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</si>
  <si>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</si>
  <si>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</si>
  <si>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</si>
  <si>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</si>
  <si>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</si>
  <si>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</si>
  <si>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</si>
  <si>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</si>
  <si>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</si>
  <si>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</si>
  <si>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</si>
  <si>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</si>
  <si>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</si>
  <si>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</si>
  <si>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</si>
  <si>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</si>
  <si>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</si>
  <si>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</si>
  <si>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</si>
  <si>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</si>
  <si>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</si>
  <si>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</si>
  <si>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</si>
  <si>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</si>
  <si>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</si>
  <si>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</si>
  <si>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</si>
  <si>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</si>
  <si>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</si>
  <si>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</si>
  <si>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</si>
  <si>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</si>
  <si>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</si>
  <si>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</si>
  <si>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</si>
  <si>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</si>
  <si>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</si>
  <si>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</si>
  <si>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</si>
  <si>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</si>
  <si>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</si>
  <si>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</si>
  <si>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</si>
  <si>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</si>
  <si>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</si>
  <si>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</si>
  <si>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</si>
  <si>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</si>
  <si>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</si>
  <si>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</si>
  <si>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</si>
  <si>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</si>
  <si>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</si>
  <si>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</si>
  <si>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</si>
  <si>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</si>
  <si>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</si>
  <si>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</si>
  <si>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</si>
  <si>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</si>
  <si>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</si>
  <si>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</si>
  <si>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</si>
  <si>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</si>
  <si>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</si>
  <si>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</si>
  <si>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</si>
  <si>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</si>
  <si>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</si>
  <si>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</si>
  <si>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</si>
  <si>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</si>
  <si>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</si>
  <si>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</si>
  <si>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</si>
  <si>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</si>
  <si>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</si>
  <si>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</si>
  <si>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</si>
  <si>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</si>
  <si>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</si>
  <si>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</si>
  <si>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</si>
  <si>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</si>
  <si>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</si>
  <si>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</si>
  <si>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</si>
  <si>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</si>
  <si>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</si>
  <si>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</si>
  <si>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</si>
  <si>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</si>
  <si>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</si>
  <si>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</si>
  <si>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</si>
  <si>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</si>
  <si>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</si>
  <si>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</si>
  <si>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</si>
  <si>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</si>
  <si>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</si>
  <si>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</si>
  <si>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</si>
  <si>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</si>
  <si>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</si>
  <si>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</si>
  <si>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</si>
  <si>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</si>
  <si>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</si>
  <si>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</si>
  <si>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</si>
  <si>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</si>
  <si>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</si>
  <si>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</si>
  <si>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</si>
  <si>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</si>
  <si>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</si>
  <si>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</si>
  <si>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</si>
  <si>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</si>
  <si>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</si>
  <si>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</si>
  <si>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</si>
  <si>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</si>
  <si>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</si>
  <si>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</si>
  <si>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</si>
  <si>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</si>
  <si>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</si>
  <si>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</si>
  <si>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</si>
  <si>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</si>
  <si>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</si>
  <si>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</si>
  <si>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</si>
  <si>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</si>
  <si>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</si>
  <si>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</si>
  <si>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</si>
  <si>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</si>
  <si>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</si>
  <si>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</si>
  <si>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</si>
  <si>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</si>
  <si>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</si>
  <si>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</si>
  <si>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</si>
  <si>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</si>
  <si>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</si>
  <si>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</si>
  <si>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</si>
  <si>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</si>
  <si>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</si>
  <si>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</si>
  <si>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</si>
  <si>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</si>
  <si>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</si>
  <si>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</si>
  <si>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</si>
  <si>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</si>
  <si>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</si>
  <si>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</si>
  <si>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</si>
  <si>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</si>
  <si>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</si>
  <si>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</si>
  <si>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</si>
  <si>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</si>
  <si>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</si>
  <si>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</si>
  <si>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</si>
  <si>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</si>
  <si>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</si>
  <si>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</si>
  <si>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</si>
  <si>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</si>
  <si>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</si>
  <si>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</si>
  <si>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</si>
  <si>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</si>
  <si>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</si>
  <si>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</si>
  <si>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</si>
  <si>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</si>
  <si>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</si>
  <si>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</si>
  <si>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</si>
  <si>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</si>
  <si>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</si>
  <si>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</si>
  <si>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</si>
  <si>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</si>
  <si>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</si>
  <si>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</si>
  <si>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</si>
  <si>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</si>
  <si>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</si>
  <si>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</si>
  <si>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</si>
  <si>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</si>
  <si>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</si>
  <si>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</si>
  <si>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</si>
  <si>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</si>
  <si>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</si>
  <si>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</si>
  <si>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</si>
  <si>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</si>
  <si>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</si>
  <si>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</si>
  <si>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</si>
  <si>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</si>
  <si>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</si>
  <si>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</si>
  <si>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</si>
  <si>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</si>
  <si>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</si>
  <si>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</si>
  <si>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</si>
  <si>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</si>
  <si>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</si>
  <si>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</si>
  <si>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</si>
  <si>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</si>
  <si>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</si>
  <si>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</si>
  <si>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</si>
  <si>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</si>
  <si>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</si>
  <si>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</si>
  <si>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</si>
  <si>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</si>
  <si>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</si>
  <si>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</si>
  <si>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</si>
  <si>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</si>
  <si>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</si>
  <si>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</si>
  <si>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</si>
  <si>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</si>
  <si>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</si>
  <si>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</si>
  <si>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</si>
  <si>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</si>
  <si>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</si>
  <si>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</si>
  <si>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</si>
  <si>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</si>
  <si>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</si>
  <si>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</si>
  <si>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</si>
  <si>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</si>
  <si>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</si>
  <si>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</si>
  <si>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</si>
  <si>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</si>
  <si>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</si>
  <si>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</si>
  <si>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</si>
  <si>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</si>
  <si>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</si>
  <si>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</si>
  <si>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</si>
  <si>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</si>
  <si>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</si>
  <si>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</si>
  <si>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</si>
  <si>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</si>
  <si>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</si>
  <si>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</si>
  <si>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</si>
  <si>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</si>
  <si>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</si>
  <si>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</si>
  <si>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</si>
  <si>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</si>
  <si>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</si>
  <si>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</si>
  <si>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</si>
  <si>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</si>
  <si>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</si>
  <si>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</si>
  <si>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</si>
  <si>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</si>
  <si>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</si>
  <si>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</si>
  <si>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</si>
  <si>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</si>
  <si>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</si>
  <si>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</si>
  <si>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</si>
  <si>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</si>
  <si>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</si>
  <si>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</si>
  <si>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</si>
  <si>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</si>
  <si>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</si>
  <si>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</si>
  <si>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</si>
  <si>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</si>
  <si>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</si>
  <si>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</si>
  <si>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</si>
  <si>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</si>
  <si>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</si>
  <si>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</si>
  <si>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</si>
  <si>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</si>
  <si>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</si>
  <si>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</si>
  <si>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</si>
  <si>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</si>
  <si>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</si>
  <si>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</si>
  <si>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</si>
  <si>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</si>
  <si>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</si>
  <si>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</si>
  <si>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</si>
  <si>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</si>
  <si>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</si>
  <si>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</si>
  <si>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</si>
  <si>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</si>
  <si>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</si>
  <si>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</si>
  <si>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</si>
  <si>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</si>
  <si>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</si>
  <si>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</si>
  <si>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</si>
  <si>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</si>
  <si>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</si>
  <si>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</si>
  <si>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</si>
  <si>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</si>
  <si>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</si>
  <si>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</si>
  <si>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</si>
  <si>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</si>
  <si>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</si>
  <si>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</si>
  <si>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</si>
  <si>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</si>
  <si>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</si>
  <si>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</si>
  <si>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</si>
  <si>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</si>
  <si>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</si>
  <si>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</si>
  <si>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</si>
  <si>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</si>
  <si>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</si>
  <si>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</si>
  <si>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</si>
  <si>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</si>
  <si>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</si>
  <si>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</si>
  <si>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</si>
  <si>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</si>
  <si>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</si>
  <si>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</si>
  <si>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</si>
  <si>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</si>
  <si>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</si>
  <si>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</si>
  <si>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</si>
  <si>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</si>
  <si>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</si>
  <si>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</si>
  <si>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</si>
  <si>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</si>
  <si>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</si>
  <si>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</si>
  <si>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</si>
  <si>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</si>
  <si>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</si>
  <si>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</si>
  <si>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</si>
  <si>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</si>
  <si>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</si>
  <si>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</si>
  <si>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</si>
  <si>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</si>
  <si>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</si>
  <si>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</si>
  <si>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</si>
  <si>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</si>
  <si>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</si>
  <si>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</si>
  <si>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</si>
  <si>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</si>
  <si>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</si>
  <si>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</si>
  <si>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</si>
  <si>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</si>
  <si>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</si>
  <si>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</si>
  <si>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</si>
  <si>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</si>
  <si>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</si>
  <si>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</si>
  <si>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</si>
  <si>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</si>
  <si>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</si>
  <si>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</si>
  <si>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</si>
  <si>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</si>
  <si>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</si>
  <si>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</si>
  <si>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</si>
  <si>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</si>
  <si>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</si>
  <si>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</si>
  <si>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</si>
  <si>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</si>
  <si>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</si>
  <si>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</si>
  <si>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</si>
  <si>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</si>
  <si>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</si>
  <si>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</si>
  <si>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</si>
  <si>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</si>
  <si>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</si>
  <si>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</si>
  <si>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</si>
  <si>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</si>
  <si>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</si>
  <si>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</si>
  <si>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</si>
  <si>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</si>
  <si>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</si>
  <si>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</si>
  <si>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</si>
  <si>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</si>
  <si>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</si>
  <si>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</si>
  <si>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</si>
  <si>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</si>
  <si>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</si>
  <si>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</si>
  <si>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</si>
  <si>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</si>
  <si>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</si>
  <si>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</si>
  <si>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</si>
  <si>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</si>
  <si>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</si>
  <si>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</si>
  <si>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</si>
  <si>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</si>
  <si>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</si>
  <si>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</si>
  <si>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</si>
  <si>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</si>
  <si>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</si>
  <si>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</si>
  <si>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</si>
  <si>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</si>
  <si>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</si>
  <si>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</si>
  <si>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</si>
  <si>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</si>
  <si>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</si>
  <si>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</si>
  <si>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</si>
  <si>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</si>
  <si>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</si>
  <si>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</si>
  <si>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</si>
  <si>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</si>
  <si>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</si>
  <si>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</si>
  <si>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</si>
  <si>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</si>
  <si>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</si>
  <si>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</si>
  <si>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</si>
  <si>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</si>
  <si>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</si>
  <si>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</si>
  <si>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</si>
  <si>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</si>
  <si>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</si>
  <si>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</si>
  <si>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</si>
  <si>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</si>
  <si>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</si>
  <si>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</si>
  <si>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</si>
  <si>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</si>
  <si>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</si>
  <si>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</si>
  <si>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</si>
  <si>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</si>
  <si>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</si>
  <si>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</si>
  <si>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</si>
  <si>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</si>
  <si>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</si>
  <si>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</si>
  <si>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</si>
  <si>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</si>
  <si>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</si>
  <si>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</si>
  <si>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</si>
  <si>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</si>
  <si>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</si>
  <si>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</si>
  <si>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</si>
  <si>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</si>
  <si>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</si>
  <si>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</si>
  <si>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</si>
  <si>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</si>
  <si>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</si>
  <si>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</si>
  <si>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</si>
  <si>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</si>
  <si>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</si>
  <si>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</si>
  <si>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</si>
  <si>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</si>
  <si>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</si>
  <si>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</si>
  <si>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</si>
  <si>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</si>
  <si>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</si>
  <si>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</si>
  <si>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</si>
  <si>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</si>
  <si>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</si>
  <si>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</si>
  <si>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</si>
  <si>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</si>
  <si>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</si>
  <si>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</si>
  <si>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</si>
  <si>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</si>
  <si>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</si>
  <si>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</si>
  <si>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</si>
  <si>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</si>
  <si>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</si>
  <si>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</si>
  <si>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</si>
  <si>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</si>
  <si>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</si>
  <si>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</si>
  <si>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</si>
  <si>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</si>
  <si>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</si>
  <si>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</si>
  <si>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</si>
  <si>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</si>
  <si>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</si>
  <si>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</si>
  <si>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</si>
  <si>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</si>
  <si>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</si>
  <si>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</si>
  <si>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</si>
  <si>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</si>
  <si>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</si>
  <si>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</si>
  <si>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</si>
  <si>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</si>
  <si>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</si>
  <si>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</si>
  <si>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</si>
  <si>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</si>
  <si>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</si>
  <si>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</si>
  <si>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</si>
  <si>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</si>
  <si>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</si>
  <si>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</si>
  <si>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</si>
  <si>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</si>
  <si>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</si>
  <si>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</si>
  <si>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</si>
  <si>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</si>
  <si>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</si>
  <si>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</si>
  <si>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</si>
  <si>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</si>
  <si>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</si>
  <si>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</si>
  <si>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</si>
  <si>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</si>
  <si>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</si>
  <si>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</si>
  <si>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</si>
  <si>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</si>
  <si>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</si>
  <si>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</si>
  <si>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</si>
  <si>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</si>
  <si>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</si>
  <si>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</si>
  <si>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</si>
  <si>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</si>
  <si>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</si>
  <si>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</si>
  <si>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</si>
  <si>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</si>
  <si>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</si>
  <si>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</si>
  <si>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</si>
  <si>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</si>
  <si>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</si>
  <si>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</si>
  <si>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</si>
  <si>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</si>
  <si>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</si>
  <si>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</si>
  <si>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</si>
  <si>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</si>
  <si>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</si>
  <si>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</si>
  <si>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</si>
  <si>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</si>
  <si>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</si>
  <si>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</si>
  <si>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</si>
  <si>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</si>
  <si>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</si>
  <si>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</si>
  <si>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</si>
  <si>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</si>
  <si>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</si>
  <si>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</si>
  <si>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</si>
  <si>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</si>
  <si>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</si>
  <si>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</si>
  <si>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</si>
  <si>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</si>
  <si>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</si>
  <si>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</si>
  <si>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</si>
  <si>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</si>
  <si>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</si>
  <si>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</si>
  <si>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</si>
  <si>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</si>
  <si>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</si>
  <si>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</si>
  <si>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</si>
  <si>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</si>
  <si>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</si>
  <si>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</si>
  <si>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</si>
  <si>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</si>
  <si>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</si>
  <si>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</si>
  <si>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</si>
  <si>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</si>
  <si>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</si>
  <si>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</si>
  <si>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</si>
  <si>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</si>
  <si>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</si>
  <si>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</si>
  <si>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</si>
  <si>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</si>
  <si>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</si>
  <si>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</si>
  <si>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</si>
  <si>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</si>
  <si>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</si>
  <si>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</si>
  <si>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</si>
  <si>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</si>
  <si>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</si>
  <si>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</si>
  <si>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</si>
  <si>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</si>
  <si>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</si>
  <si>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</si>
  <si>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</si>
  <si>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</si>
  <si>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</si>
  <si>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</si>
  <si>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</si>
  <si>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</si>
  <si>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</si>
  <si>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</si>
  <si>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</si>
  <si>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</si>
  <si>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</si>
  <si>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</si>
  <si>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</si>
  <si>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</si>
  <si>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</si>
  <si>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</si>
  <si>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</si>
  <si>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</si>
  <si>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</si>
  <si>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</si>
  <si>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</si>
  <si>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</si>
  <si>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</si>
  <si>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</si>
  <si>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</si>
  <si>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</si>
  <si>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</si>
  <si>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</si>
  <si>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</si>
  <si>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</si>
  <si>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</si>
  <si>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</si>
  <si>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</si>
  <si>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</si>
  <si>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</si>
  <si>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</si>
  <si>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</si>
  <si>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</si>
  <si>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</si>
  <si>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</si>
  <si>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</si>
  <si>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</si>
  <si>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</si>
  <si>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</si>
  <si>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</si>
  <si>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</si>
  <si>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</si>
  <si>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</si>
  <si>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</si>
  <si>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</si>
  <si>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</si>
  <si>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</si>
  <si>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</si>
  <si>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</si>
  <si>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</si>
  <si>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</si>
  <si>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</si>
  <si>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</si>
  <si>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</si>
  <si>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</si>
  <si>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</si>
  <si>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</si>
  <si>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</si>
  <si>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</si>
  <si>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</si>
  <si>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</si>
  <si>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</si>
  <si>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</si>
  <si>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</si>
  <si>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</si>
  <si>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</si>
  <si>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</si>
  <si>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</si>
  <si>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</si>
  <si>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</si>
  <si>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</si>
  <si>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</si>
  <si>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</si>
  <si>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</si>
  <si>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</si>
  <si>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</si>
  <si>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</si>
  <si>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</si>
  <si>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</si>
  <si>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</si>
  <si>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</si>
  <si>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</si>
  <si>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</si>
  <si>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</si>
  <si>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</si>
  <si>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</si>
  <si>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</si>
  <si>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</si>
  <si>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</si>
  <si>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</si>
  <si>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</si>
  <si>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</si>
  <si>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</si>
  <si>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</si>
  <si>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</si>
  <si>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</si>
  <si>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</si>
  <si>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</si>
  <si>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</si>
  <si>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</si>
  <si>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</si>
  <si>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</si>
  <si>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</si>
  <si>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</si>
  <si>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</si>
  <si>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</si>
  <si>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</si>
  <si>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</si>
  <si>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</si>
  <si>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</si>
  <si>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</si>
  <si>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</si>
  <si>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</si>
  <si>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</si>
  <si>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</si>
  <si>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</si>
  <si>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</si>
  <si>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</si>
  <si>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</si>
  <si>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</si>
  <si>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</si>
  <si>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</si>
  <si>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</si>
  <si>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</si>
  <si>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</si>
  <si>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</si>
  <si>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</si>
  <si>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</si>
  <si>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</si>
  <si>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</si>
  <si>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</si>
  <si>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</si>
  <si>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</si>
  <si>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</si>
  <si>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</si>
  <si>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</si>
  <si>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</si>
  <si>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</si>
  <si>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</si>
  <si>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</si>
  <si>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</si>
  <si>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</si>
  <si>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</si>
  <si>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</si>
  <si>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</si>
  <si>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</si>
  <si>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</si>
  <si>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</si>
  <si>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</si>
  <si>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</si>
  <si>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</si>
  <si>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</si>
  <si>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</si>
  <si>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</si>
  <si>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</si>
  <si>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</si>
  <si>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</si>
  <si>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</si>
  <si>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</si>
  <si>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</si>
  <si>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</si>
  <si>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</si>
  <si>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</si>
  <si>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</si>
  <si>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</si>
  <si>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</si>
  <si>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</si>
  <si>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</si>
  <si>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</si>
  <si>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</si>
  <si>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</si>
  <si>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</si>
  <si>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</si>
  <si>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</si>
  <si>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</si>
  <si>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</si>
  <si>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</si>
  <si>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</si>
  <si>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</si>
  <si>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</si>
  <si>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</si>
  <si>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</si>
  <si>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</si>
  <si>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</si>
  <si>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</si>
  <si>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</si>
  <si>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</si>
  <si>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</si>
  <si>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</si>
  <si>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</si>
  <si>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</si>
  <si>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</si>
  <si>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</si>
  <si>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</si>
  <si>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</si>
  <si>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</si>
  <si>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</si>
  <si>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</si>
  <si>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</si>
  <si>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</si>
  <si>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</si>
  <si>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</si>
  <si>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</si>
  <si>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</si>
  <si>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</si>
  <si>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</si>
  <si>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</si>
  <si>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</si>
  <si>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</si>
  <si>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</si>
  <si>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</si>
  <si>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</si>
  <si>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</si>
  <si>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</si>
  <si>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</si>
  <si>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</si>
  <si>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</si>
  <si>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</si>
  <si>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</si>
  <si>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</si>
  <si>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</si>
  <si>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</si>
  <si>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</si>
  <si>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</si>
  <si>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</si>
  <si>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</si>
  <si>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</si>
  <si>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</si>
  <si>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</si>
  <si>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</si>
  <si>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</si>
  <si>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</si>
  <si>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</si>
  <si>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</si>
  <si>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</si>
  <si>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</si>
  <si>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</si>
  <si>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</si>
  <si>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</si>
  <si>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</si>
  <si>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</si>
  <si>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</si>
  <si>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</si>
  <si>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</si>
  <si>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</si>
  <si>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</si>
  <si>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</si>
  <si>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</si>
  <si>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</si>
  <si>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</si>
  <si>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</si>
  <si>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</si>
  <si>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</si>
  <si>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</si>
  <si>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</si>
  <si>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</si>
  <si>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</si>
  <si>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</si>
  <si>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</si>
  <si>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</si>
  <si>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</si>
  <si>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</si>
  <si>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</si>
  <si>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</si>
  <si>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</si>
  <si>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</si>
  <si>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</si>
  <si>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</si>
  <si>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</si>
  <si>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</si>
  <si>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</si>
  <si>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</si>
  <si>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</si>
  <si>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</si>
  <si>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</si>
  <si>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</si>
  <si>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</si>
  <si>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</si>
  <si>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</si>
  <si>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</si>
  <si>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</si>
  <si>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</si>
  <si>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</si>
  <si>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</si>
  <si>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</si>
  <si>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</si>
  <si>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</si>
  <si>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</si>
  <si>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</si>
  <si>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</si>
  <si>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</si>
  <si>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</si>
  <si>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</si>
  <si>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</si>
  <si>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</si>
  <si>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</si>
  <si>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</si>
  <si>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</si>
  <si>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</si>
  <si>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</si>
  <si>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</si>
  <si>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</si>
  <si>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</si>
  <si>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</si>
  <si>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</si>
  <si>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</si>
  <si>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</si>
  <si>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</si>
  <si>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</si>
  <si>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</si>
  <si>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</si>
  <si>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</si>
  <si>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</si>
  <si>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</si>
  <si>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</si>
  <si>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</si>
  <si>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</si>
  <si>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</si>
  <si>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</si>
  <si>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</si>
  <si>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</si>
  <si>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</si>
  <si>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</si>
  <si>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</si>
  <si>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</si>
  <si>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</si>
  <si>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</si>
  <si>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</si>
  <si>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</si>
  <si>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</si>
  <si>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</si>
  <si>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</si>
  <si>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</si>
  <si>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</si>
  <si>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</si>
  <si>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</si>
  <si>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</si>
  <si>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</si>
  <si>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</si>
  <si>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</si>
  <si>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</si>
  <si>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</si>
  <si>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</si>
  <si>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</si>
  <si>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</si>
  <si>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</si>
  <si>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</si>
  <si>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</si>
  <si>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</si>
  <si>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</si>
  <si>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</si>
  <si>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</si>
  <si>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</si>
  <si>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</si>
  <si>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</si>
  <si>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</si>
  <si>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</si>
  <si>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</si>
  <si>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</si>
  <si>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</si>
  <si>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</si>
  <si>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</si>
  <si>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</si>
  <si>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</si>
  <si>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</si>
  <si>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</si>
  <si>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</si>
  <si>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</si>
  <si>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</si>
  <si>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</si>
  <si>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</si>
  <si>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</si>
  <si>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</si>
  <si>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</si>
  <si>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</si>
  <si>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</si>
  <si>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</si>
  <si>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</si>
  <si>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</si>
  <si>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</si>
  <si>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</si>
  <si>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</si>
  <si>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</si>
  <si>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</si>
  <si>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</si>
  <si>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</si>
  <si>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</si>
  <si>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</si>
  <si>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</si>
  <si>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</si>
  <si>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</si>
  <si>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</si>
  <si>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</si>
  <si>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</si>
  <si>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</si>
  <si>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</si>
  <si>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</si>
  <si>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</si>
  <si>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</si>
  <si>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</si>
  <si>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</si>
  <si>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</si>
  <si>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</si>
  <si>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</si>
  <si>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</si>
  <si>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</si>
  <si>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</si>
  <si>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</si>
  <si>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</si>
  <si>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</si>
  <si>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</si>
  <si>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</si>
  <si>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</si>
  <si>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</si>
  <si>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</si>
  <si>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</si>
  <si>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</si>
  <si>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</si>
  <si>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</si>
  <si>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</si>
  <si>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</si>
  <si>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</si>
  <si>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</si>
  <si>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</si>
  <si>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</si>
  <si>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</si>
  <si>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</si>
  <si>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</si>
  <si>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</si>
  <si>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</si>
  <si>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</si>
  <si>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</si>
  <si>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</si>
  <si>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</si>
  <si>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</si>
  <si>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</si>
  <si>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</si>
  <si>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</si>
  <si>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</si>
  <si>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</si>
  <si>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</si>
  <si>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</si>
  <si>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</si>
  <si>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</si>
  <si>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</si>
  <si>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</si>
  <si>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</si>
  <si>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</si>
  <si>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</si>
  <si>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</si>
  <si>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</si>
  <si>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</si>
  <si>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</si>
  <si>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</si>
  <si>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</si>
  <si>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</si>
  <si>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</si>
  <si>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</si>
  <si>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</si>
  <si>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</si>
  <si>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</si>
  <si>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</si>
  <si>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</si>
  <si>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</si>
  <si>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</si>
  <si>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</si>
  <si>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</si>
  <si>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</si>
  <si>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</si>
  <si>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</si>
  <si>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</si>
  <si>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</si>
  <si>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</si>
  <si>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</si>
  <si>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</si>
  <si>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</si>
  <si>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</si>
  <si>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</si>
  <si>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</si>
  <si>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</si>
  <si>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</si>
  <si>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</si>
  <si>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</si>
  <si>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</si>
  <si>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</si>
  <si>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</si>
  <si>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</si>
  <si>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</si>
  <si>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</si>
  <si>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</si>
  <si>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</si>
  <si>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</si>
  <si>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</si>
  <si>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</si>
  <si>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</si>
  <si>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</si>
  <si>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</si>
  <si>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</si>
  <si>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</si>
  <si>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</si>
  <si>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</si>
  <si>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</si>
  <si>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</si>
  <si>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</si>
  <si>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</si>
  <si>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</si>
  <si>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</si>
  <si>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</si>
  <si>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</si>
  <si>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</si>
  <si>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</si>
  <si>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</si>
  <si>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</si>
  <si>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</si>
  <si>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</si>
  <si>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</si>
  <si>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</si>
  <si>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</si>
  <si>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</si>
  <si>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</si>
  <si>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</si>
  <si>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</si>
  <si>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</si>
  <si>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</si>
  <si>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</si>
  <si>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</si>
  <si>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</si>
  <si>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</si>
  <si>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</si>
  <si>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</si>
  <si>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</si>
  <si>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</si>
  <si>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</si>
  <si>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</si>
  <si>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</si>
  <si>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</si>
  <si>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</si>
  <si>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</si>
  <si>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</si>
  <si>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</si>
  <si>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</si>
  <si>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</si>
  <si>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</si>
  <si>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</si>
  <si>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</si>
  <si>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</si>
  <si>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</si>
  <si>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</si>
  <si>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</si>
  <si>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</si>
  <si>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</si>
  <si>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</si>
  <si>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</si>
  <si>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</si>
  <si>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</si>
  <si>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</si>
  <si>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</si>
  <si>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</si>
  <si>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</si>
  <si>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</si>
  <si>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</si>
  <si>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</si>
  <si>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</si>
  <si>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</si>
  <si>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</si>
  <si>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</si>
  <si>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</si>
  <si>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</si>
  <si>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</si>
  <si>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</si>
  <si>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</si>
  <si>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</si>
  <si>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</si>
  <si>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</si>
  <si>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</si>
  <si>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</si>
  <si>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</si>
  <si>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</si>
  <si>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</si>
  <si>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</si>
  <si>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</si>
  <si>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</si>
  <si>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</si>
  <si>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</si>
  <si>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</si>
  <si>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</si>
  <si>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</si>
  <si>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</si>
  <si>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</si>
  <si>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</si>
  <si>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</si>
  <si>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</si>
  <si>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</si>
  <si>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</si>
  <si>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</si>
  <si>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</si>
  <si>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</si>
  <si>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</si>
  <si>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</si>
  <si>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</si>
  <si>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</si>
  <si>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</si>
  <si>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</si>
  <si>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</si>
  <si>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</si>
  <si>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</si>
  <si>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</si>
  <si>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</si>
  <si>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</si>
  <si>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</si>
  <si>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</si>
  <si>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</si>
  <si>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</si>
  <si>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</si>
  <si>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</si>
  <si>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</si>
  <si>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</si>
  <si>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</si>
  <si>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</si>
  <si>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</si>
  <si>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</si>
  <si>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</si>
  <si>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</si>
  <si>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</si>
  <si>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</si>
  <si>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</si>
  <si>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</si>
  <si>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</si>
  <si>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</si>
  <si>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</si>
  <si>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</si>
  <si>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</si>
  <si>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</si>
  <si>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</si>
  <si>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</si>
  <si>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</si>
  <si>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</si>
  <si>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</si>
  <si>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</si>
  <si>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</si>
  <si>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</si>
  <si>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</si>
  <si>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</si>
  <si>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</si>
  <si>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</si>
  <si>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</si>
  <si>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</si>
  <si>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</si>
  <si>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</si>
  <si>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</si>
  <si>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</si>
  <si>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</si>
  <si>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</si>
  <si>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</si>
  <si>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</si>
  <si>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</si>
  <si>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</si>
  <si>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</si>
  <si>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</si>
  <si>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</si>
  <si>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</si>
  <si>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</si>
  <si>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</si>
  <si>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</si>
  <si>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</si>
  <si>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</si>
  <si>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</si>
  <si>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</si>
  <si>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</si>
  <si>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</si>
  <si>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</si>
  <si>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</si>
  <si>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</si>
  <si>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</si>
  <si>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</si>
  <si>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</si>
  <si>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</si>
  <si>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</si>
  <si>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</si>
  <si>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</si>
  <si>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</si>
  <si>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</si>
  <si>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</si>
  <si>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</si>
  <si>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</si>
  <si>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</si>
  <si>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</si>
  <si>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</si>
  <si>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</si>
  <si>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</si>
  <si>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</si>
  <si>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</si>
  <si>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</si>
  <si>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</si>
  <si>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</si>
  <si>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</si>
  <si>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</si>
  <si>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</si>
  <si>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</si>
  <si>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</si>
  <si>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</si>
  <si>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</si>
  <si>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</si>
  <si>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</si>
  <si>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</si>
  <si>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</si>
  <si>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</si>
  <si>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</si>
  <si>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</si>
  <si>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</si>
  <si>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</si>
  <si>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</si>
  <si>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</si>
  <si>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</si>
  <si>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</si>
  <si>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</si>
  <si>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</si>
  <si>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</si>
  <si>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</si>
  <si>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</si>
  <si>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</si>
  <si>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</si>
  <si>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</si>
  <si>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</si>
  <si>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</si>
  <si>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</si>
  <si>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</si>
  <si>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</si>
  <si>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</si>
  <si>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</si>
  <si>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</si>
  <si>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</si>
  <si>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</si>
  <si>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</si>
  <si>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</si>
  <si>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</si>
  <si>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</si>
  <si>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</si>
  <si>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</si>
  <si>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</si>
  <si>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</si>
  <si>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</si>
  <si>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</si>
  <si>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</si>
  <si>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</si>
  <si>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</si>
  <si>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</si>
  <si>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</si>
  <si>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</si>
  <si>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</si>
  <si>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</si>
  <si>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</si>
  <si>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</si>
  <si>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</si>
  <si>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</si>
  <si>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</si>
  <si>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</si>
  <si>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</si>
  <si>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</si>
  <si>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</si>
  <si>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</si>
  <si>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</si>
  <si>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</si>
  <si>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</si>
  <si>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</si>
  <si>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</si>
  <si>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</si>
  <si>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</si>
  <si>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</si>
  <si>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</si>
  <si>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</si>
  <si>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</si>
  <si>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</si>
  <si>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</si>
  <si>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</si>
  <si>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</si>
  <si>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</si>
  <si>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</si>
  <si>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</si>
  <si>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</si>
  <si>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</si>
  <si>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</si>
  <si>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</si>
  <si>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</si>
  <si>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</si>
  <si>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</si>
  <si>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</si>
  <si>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</si>
  <si>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</si>
  <si>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</si>
  <si>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</si>
  <si>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</si>
  <si>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</si>
  <si>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</si>
  <si>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</si>
  <si>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</si>
  <si>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</si>
  <si>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</si>
  <si>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</si>
  <si>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</si>
  <si>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</si>
  <si>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</si>
  <si>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</si>
  <si>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</si>
  <si>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</si>
  <si>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</si>
  <si>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</si>
  <si>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</si>
  <si>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</si>
  <si>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</si>
  <si>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</si>
  <si>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</si>
  <si>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</si>
  <si>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</si>
  <si>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</si>
  <si>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</si>
  <si>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</si>
  <si>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</si>
  <si>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</si>
  <si>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</si>
  <si>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</si>
  <si>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</si>
  <si>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</si>
  <si>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</si>
  <si>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</si>
  <si>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</si>
  <si>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</si>
  <si>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</si>
  <si>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</si>
  <si>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</si>
  <si>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</si>
  <si>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</si>
  <si>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</si>
  <si>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</si>
  <si>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</si>
  <si>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</si>
  <si>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</si>
  <si>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</si>
  <si>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</si>
  <si>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</si>
  <si>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</si>
  <si>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</si>
  <si>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</si>
  <si>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</si>
  <si>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</si>
  <si>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</si>
  <si>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</si>
  <si>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</si>
  <si>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</si>
  <si>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</si>
  <si>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</si>
  <si>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</si>
  <si>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</si>
  <si>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</si>
  <si>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</si>
  <si>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</si>
  <si>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</si>
  <si>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</si>
  <si>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</si>
  <si>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</si>
  <si>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</si>
  <si>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</si>
  <si>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</si>
  <si>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</si>
  <si>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</si>
  <si>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</si>
  <si>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</si>
  <si>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</si>
  <si>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</si>
  <si>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</si>
  <si>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</si>
  <si>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</si>
  <si>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</si>
  <si>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</si>
  <si>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</si>
  <si>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</si>
  <si>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</si>
  <si>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</si>
  <si>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</si>
  <si>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</si>
  <si>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</si>
  <si>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</si>
  <si>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</si>
  <si>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</si>
  <si>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</si>
  <si>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</si>
  <si>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</si>
  <si>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</si>
  <si>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</si>
  <si>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</si>
  <si>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</si>
  <si>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</si>
  <si>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</si>
  <si>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</si>
  <si>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</si>
  <si>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</si>
  <si>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</si>
  <si>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</si>
  <si>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</si>
  <si>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</si>
  <si>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</si>
  <si>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</si>
  <si>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</si>
  <si>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</si>
  <si>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</si>
  <si>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</si>
  <si>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</si>
  <si>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</si>
  <si>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</si>
  <si>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</si>
  <si>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</si>
  <si>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</si>
  <si>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</si>
  <si>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</si>
  <si>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</si>
  <si>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</si>
  <si>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</si>
  <si>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</si>
  <si>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</si>
  <si>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</si>
  <si>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</si>
  <si>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</si>
  <si>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</si>
  <si>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</si>
  <si>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</si>
  <si>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</si>
  <si>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</si>
  <si>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</si>
  <si>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</si>
  <si>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</si>
  <si>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</si>
  <si>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</si>
  <si>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</si>
  <si>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</si>
  <si>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</si>
  <si>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</si>
  <si>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</si>
  <si>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</si>
  <si>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</si>
  <si>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</si>
  <si>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</si>
  <si>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</si>
  <si>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</si>
  <si>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</si>
  <si>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</si>
  <si>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</si>
  <si>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</si>
  <si>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</si>
  <si>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</si>
  <si>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</si>
  <si>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</si>
  <si>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</si>
  <si>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</si>
  <si>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</si>
  <si>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</si>
  <si>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</si>
  <si>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</si>
  <si>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</si>
  <si>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</si>
  <si>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</si>
  <si>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</si>
  <si>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</si>
  <si>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</si>
  <si>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</si>
  <si>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</si>
  <si>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</si>
  <si>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</si>
  <si>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</si>
  <si>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</si>
  <si>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</si>
  <si>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</si>
  <si>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</si>
  <si>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</si>
  <si>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</si>
  <si>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</si>
  <si>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</si>
  <si>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</si>
  <si>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</si>
  <si>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</si>
  <si>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</si>
  <si>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</si>
  <si>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</si>
  <si>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</si>
  <si>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</si>
  <si>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</si>
  <si>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</si>
  <si>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</si>
  <si>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</si>
  <si>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</si>
  <si>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</si>
  <si>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</si>
  <si>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</si>
  <si>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</si>
  <si>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</si>
  <si>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</si>
  <si>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</si>
  <si>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</si>
  <si>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</si>
  <si>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</si>
  <si>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</si>
  <si>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</si>
  <si>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</si>
  <si>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</si>
  <si>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</si>
  <si>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</si>
  <si>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</si>
  <si>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</si>
  <si>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</si>
  <si>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</si>
  <si>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</si>
  <si>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</si>
  <si>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</si>
  <si>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</si>
  <si>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</si>
  <si>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</si>
  <si>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</si>
  <si>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</si>
  <si>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</si>
  <si>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</si>
  <si>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</si>
  <si>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</si>
  <si>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</si>
  <si>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</si>
  <si>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</si>
  <si>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</si>
  <si>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</si>
  <si>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</si>
  <si>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</si>
  <si>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</si>
  <si>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</si>
  <si>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</si>
  <si>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</si>
  <si>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</si>
  <si>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</si>
  <si>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</si>
  <si>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</si>
  <si>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</si>
  <si>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</si>
  <si>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</si>
  <si>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</si>
  <si>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</si>
  <si>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</si>
  <si>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</si>
  <si>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</si>
  <si>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</si>
  <si>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</si>
  <si>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</si>
  <si>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</si>
  <si>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</si>
  <si>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</si>
  <si>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</si>
  <si>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</si>
  <si>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</si>
  <si>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</si>
  <si>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</si>
  <si>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</si>
  <si>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</si>
  <si>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</si>
  <si>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</si>
  <si>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</si>
  <si>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</si>
  <si>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</si>
  <si>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</si>
  <si>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</si>
  <si>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</si>
  <si>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</si>
  <si>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</si>
  <si>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</si>
  <si>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</si>
  <si>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</si>
  <si>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</si>
  <si>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</si>
  <si>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</si>
  <si>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</si>
  <si>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</si>
  <si>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</si>
  <si>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</si>
  <si>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</si>
  <si>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</si>
  <si>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</si>
  <si>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</si>
  <si>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</si>
  <si>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</si>
  <si>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</si>
  <si>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</si>
  <si>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</si>
  <si>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</si>
  <si>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</si>
  <si>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</si>
  <si>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</si>
  <si>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</si>
  <si>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</si>
  <si>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</si>
  <si>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</si>
  <si>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</si>
  <si>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</si>
  <si>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</si>
  <si>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</si>
  <si>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</si>
  <si>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</si>
  <si>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</si>
  <si>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</si>
  <si>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</si>
  <si>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</si>
  <si>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</si>
  <si>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</si>
  <si>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</si>
  <si>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</si>
  <si>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</si>
  <si>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</si>
  <si>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</si>
  <si>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</si>
  <si>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</si>
  <si>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</si>
  <si>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</si>
  <si>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</si>
  <si>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</si>
  <si>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</si>
  <si>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</si>
  <si>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</si>
  <si>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</si>
  <si>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</si>
  <si>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</si>
  <si>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</si>
  <si>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</si>
  <si>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</si>
  <si>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</si>
  <si>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</si>
  <si>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</si>
  <si>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</si>
  <si>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</si>
  <si>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</si>
  <si>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</si>
  <si>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</si>
  <si>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</si>
  <si>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</si>
  <si>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</si>
  <si>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</si>
  <si>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</si>
  <si>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</si>
  <si>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</si>
  <si>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</si>
  <si>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</si>
  <si>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</si>
  <si>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</si>
  <si>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</si>
  <si>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</si>
  <si>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</si>
  <si>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</si>
  <si>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</si>
  <si>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</si>
  <si>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</si>
  <si>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</si>
  <si>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</si>
  <si>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</si>
  <si>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</si>
  <si>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</si>
  <si>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</si>
  <si>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</si>
  <si>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</si>
  <si>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</si>
  <si>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</si>
  <si>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</si>
  <si>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</si>
  <si>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</si>
  <si>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</si>
  <si>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</si>
  <si>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</si>
  <si>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</si>
  <si>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</si>
  <si>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</si>
  <si>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</si>
  <si>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</si>
  <si>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</si>
  <si>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</si>
  <si>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</si>
  <si>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</si>
  <si>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</si>
  <si>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</si>
  <si>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</si>
  <si>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</si>
  <si>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</si>
  <si>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</si>
  <si>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</si>
  <si>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</si>
  <si>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</si>
  <si>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</si>
  <si>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</si>
  <si>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</si>
  <si>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</si>
  <si>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</si>
  <si>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</si>
  <si>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</si>
  <si>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</si>
  <si>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</si>
  <si>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</si>
  <si>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</si>
  <si>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</si>
  <si>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</si>
  <si>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</si>
  <si>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</si>
  <si>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</si>
  <si>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</si>
  <si>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</si>
  <si>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</si>
  <si>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</si>
  <si>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</si>
  <si>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</si>
  <si>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</si>
  <si>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</si>
  <si>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</si>
  <si>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</si>
  <si>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</si>
  <si>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</si>
  <si>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</si>
  <si>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</si>
  <si>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</si>
  <si>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</si>
  <si>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</si>
  <si>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</si>
  <si>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</si>
  <si>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</si>
  <si>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</si>
  <si>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</si>
  <si>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</si>
  <si>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</si>
  <si>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</si>
  <si>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</si>
  <si>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</si>
  <si>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</si>
  <si>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</si>
  <si>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</si>
  <si>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</si>
  <si>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</si>
  <si>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</si>
  <si>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</si>
  <si>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</si>
  <si>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</si>
  <si>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</si>
  <si>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</si>
  <si>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</si>
  <si>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</si>
  <si>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</si>
  <si>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</si>
  <si>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</si>
  <si>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</si>
  <si>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</si>
  <si>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</si>
  <si>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</si>
  <si>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</si>
  <si>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</si>
  <si>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</si>
  <si>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</si>
  <si>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</si>
  <si>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</si>
  <si>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</si>
  <si>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</si>
  <si>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</si>
  <si>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</si>
  <si>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</si>
  <si>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</si>
  <si>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</si>
  <si>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</si>
  <si>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</si>
  <si>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</si>
  <si>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</si>
  <si>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</si>
  <si>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</si>
  <si>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</si>
  <si>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</si>
  <si>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</si>
  <si>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</si>
  <si>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</si>
  <si>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</si>
  <si>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</si>
  <si>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</si>
  <si>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</si>
  <si>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</si>
  <si>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</si>
  <si>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</si>
  <si>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</si>
  <si>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</si>
  <si>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</si>
  <si>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</si>
  <si>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</si>
  <si>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</si>
  <si>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</si>
  <si>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</si>
  <si>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</si>
  <si>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</si>
  <si>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</si>
  <si>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</si>
  <si>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</si>
  <si>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</si>
  <si>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</si>
  <si>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</si>
  <si>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</si>
  <si>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</si>
  <si>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</si>
  <si>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</si>
  <si>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</si>
  <si>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</si>
  <si>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</si>
  <si>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</si>
  <si>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</si>
  <si>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</si>
  <si>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</si>
  <si>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</si>
  <si>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</si>
  <si>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</si>
  <si>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</si>
  <si>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</si>
  <si>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</si>
  <si>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</si>
  <si>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</si>
  <si>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</si>
  <si>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</si>
  <si>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</si>
  <si>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</si>
  <si>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</si>
  <si>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</si>
  <si>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</si>
  <si>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</si>
  <si>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</si>
  <si>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</si>
  <si>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</si>
  <si>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</si>
  <si>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</si>
  <si>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</si>
  <si>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</si>
  <si>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</si>
  <si>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</si>
  <si>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</si>
  <si>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</si>
  <si>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</si>
  <si>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</si>
  <si>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</si>
  <si>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</si>
  <si>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</si>
  <si>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</si>
  <si>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</si>
  <si>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</si>
  <si>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</si>
  <si>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</si>
  <si>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</si>
  <si>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</si>
  <si>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</si>
  <si>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</si>
  <si>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</si>
  <si>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</si>
  <si>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</si>
  <si>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</si>
  <si>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</si>
  <si>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</si>
  <si>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</si>
  <si>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</si>
  <si>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</si>
  <si>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</si>
  <si>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</si>
  <si>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</si>
  <si>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</si>
  <si>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</si>
  <si>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</si>
  <si>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</si>
  <si>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</si>
  <si>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</si>
  <si>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</si>
  <si>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</si>
  <si>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</si>
  <si>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</si>
  <si>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</si>
  <si>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</si>
  <si>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</si>
  <si>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</si>
  <si>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</si>
  <si>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</si>
  <si>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</si>
  <si>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</si>
  <si>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</si>
  <si>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</si>
  <si>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</si>
  <si>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</si>
  <si>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</si>
  <si>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</si>
  <si>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</si>
  <si>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</si>
  <si>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</si>
  <si>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</si>
  <si>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</si>
  <si>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</si>
  <si>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</si>
  <si>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</si>
  <si>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</si>
  <si>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</si>
  <si>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</si>
  <si>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</si>
  <si>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</si>
  <si>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</si>
  <si>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</si>
  <si>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</si>
  <si>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</si>
  <si>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</si>
  <si>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</si>
  <si>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</si>
  <si>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</si>
  <si>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</si>
  <si>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</si>
  <si>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</si>
  <si>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</si>
  <si>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</si>
  <si>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</si>
  <si>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</si>
  <si>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</si>
  <si>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</si>
  <si>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</si>
  <si>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</si>
  <si>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</si>
  <si>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</si>
  <si>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</si>
  <si>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</si>
  <si>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</si>
  <si>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</si>
  <si>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</si>
  <si>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</si>
  <si>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</si>
  <si>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</si>
  <si>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</si>
  <si>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</si>
  <si>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</si>
  <si>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</si>
  <si>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</si>
  <si>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</si>
  <si>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</si>
  <si>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</si>
  <si>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</si>
  <si>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</si>
  <si>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</si>
  <si>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</si>
  <si>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</si>
  <si>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</si>
  <si>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</si>
  <si>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</si>
  <si>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</si>
  <si>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</si>
  <si>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</si>
  <si>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</si>
  <si>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</si>
  <si>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</si>
  <si>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</si>
  <si>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</si>
  <si>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</si>
  <si>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</si>
  <si>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</si>
  <si>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</si>
  <si>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</si>
  <si>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</si>
  <si>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</si>
  <si>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</si>
  <si>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</si>
  <si>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</si>
  <si>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</si>
  <si>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</si>
  <si>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</si>
  <si>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</si>
  <si>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</si>
  <si>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</si>
  <si>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</si>
  <si>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</si>
  <si>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</si>
  <si>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</si>
  <si>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</si>
  <si>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</si>
  <si>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</si>
  <si>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</si>
  <si>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</si>
  <si>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</si>
  <si>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</si>
  <si>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</si>
  <si>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</si>
  <si>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</si>
  <si>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</si>
  <si>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</si>
  <si>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</si>
  <si>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</si>
  <si>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</si>
  <si>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</si>
  <si>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</si>
  <si>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</si>
  <si>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</si>
  <si>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</si>
  <si>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</si>
  <si>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</si>
  <si>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</si>
  <si>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</si>
  <si>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</si>
  <si>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</si>
  <si>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</si>
  <si>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</si>
  <si>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</si>
  <si>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</si>
  <si>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</si>
  <si>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</si>
  <si>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</si>
  <si>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</si>
  <si>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</si>
  <si>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</si>
  <si>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</si>
  <si>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</si>
  <si>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</si>
  <si>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</si>
  <si>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</si>
  <si>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</si>
  <si>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</si>
  <si>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</si>
  <si>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</si>
  <si>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</si>
  <si>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</si>
  <si>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</si>
  <si>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</si>
  <si>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</si>
  <si>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</si>
  <si>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</si>
  <si>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</si>
  <si>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</si>
  <si>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</si>
  <si>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</si>
  <si>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</si>
  <si>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</si>
  <si>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</si>
  <si>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</si>
  <si>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</si>
  <si>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</si>
  <si>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</si>
  <si>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</si>
  <si>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</si>
  <si>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</si>
  <si>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</si>
  <si>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</si>
  <si>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</si>
  <si>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</si>
  <si>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</si>
  <si>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</si>
  <si>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</si>
  <si>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</si>
  <si>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</si>
  <si>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</si>
  <si>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</si>
  <si>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</si>
  <si>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</si>
  <si>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</si>
  <si>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</si>
  <si>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</si>
  <si>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</si>
  <si>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</si>
  <si>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</si>
  <si>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</si>
  <si>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</si>
  <si>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</si>
  <si>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</si>
  <si>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</si>
  <si>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</si>
  <si>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</si>
  <si>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</si>
  <si>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</si>
  <si>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</si>
  <si>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</si>
  <si>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</si>
  <si>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</si>
  <si>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</si>
  <si>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</si>
  <si>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</si>
  <si>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</si>
  <si>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</si>
  <si>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</si>
  <si>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</si>
  <si>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</si>
  <si>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</si>
  <si>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</si>
  <si>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</si>
  <si>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</si>
  <si>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</si>
  <si>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</si>
  <si>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</si>
  <si>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</si>
  <si>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</si>
  <si>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</si>
  <si>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</si>
  <si>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</si>
  <si>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</si>
  <si>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</si>
  <si>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</si>
  <si>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</si>
  <si>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</si>
  <si>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</si>
  <si>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</si>
  <si>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</si>
  <si>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</si>
  <si>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</si>
  <si>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</si>
  <si>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</si>
  <si>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</si>
  <si>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</si>
  <si>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</si>
  <si>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</si>
  <si>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</si>
  <si>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</si>
  <si>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</si>
  <si>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</si>
  <si>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</si>
  <si>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</si>
  <si>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</si>
  <si>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</si>
  <si>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</si>
  <si>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</si>
  <si>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</si>
  <si>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</si>
  <si>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</si>
  <si>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</si>
  <si>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</si>
  <si>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</si>
  <si>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</si>
  <si>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</si>
  <si>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</si>
  <si>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</si>
  <si>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</si>
  <si>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</si>
  <si>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</si>
  <si>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</si>
  <si>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</si>
  <si>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</si>
  <si>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</si>
  <si>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</si>
  <si>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</si>
  <si>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</si>
  <si>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</si>
  <si>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</si>
  <si>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</si>
  <si>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</si>
  <si>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</si>
  <si>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</si>
  <si>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</si>
  <si>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</si>
  <si>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</si>
  <si>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</si>
  <si>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</si>
  <si>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</si>
  <si>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</si>
  <si>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</si>
  <si>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</si>
  <si>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</si>
  <si>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</si>
  <si>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</si>
  <si>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</si>
  <si>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</si>
  <si>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</si>
  <si>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</si>
  <si>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</si>
  <si>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</si>
  <si>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</si>
  <si>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</si>
  <si>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</si>
  <si>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</si>
  <si>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</si>
  <si>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</si>
  <si>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</si>
  <si>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</si>
  <si>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</si>
  <si>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</si>
  <si>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</si>
  <si>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</si>
  <si>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</si>
  <si>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</si>
  <si>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</si>
  <si>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</si>
  <si>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</si>
  <si>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</si>
  <si>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</si>
  <si>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</si>
  <si>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</si>
  <si>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</si>
  <si>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</si>
  <si>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</si>
  <si>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</si>
  <si>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</si>
  <si>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</si>
  <si>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</si>
  <si>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</si>
  <si>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</si>
  <si>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</si>
  <si>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</si>
  <si>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</si>
  <si>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</si>
  <si>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</si>
  <si>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</si>
  <si>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</si>
  <si>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</si>
  <si>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</si>
  <si>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</si>
  <si>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</si>
  <si>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</si>
  <si>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</si>
  <si>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</si>
  <si>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</si>
  <si>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</si>
  <si>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</si>
  <si>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</si>
  <si>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</si>
  <si>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</si>
  <si>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</si>
  <si>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</si>
  <si>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</si>
  <si>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</si>
  <si>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</si>
  <si>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</si>
  <si>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</si>
  <si>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</si>
  <si>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</si>
  <si>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</si>
  <si>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</si>
  <si>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</si>
  <si>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</si>
  <si>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</si>
  <si>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</si>
  <si>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</si>
  <si>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</si>
  <si>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</si>
  <si>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</si>
  <si>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</si>
  <si>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</si>
  <si>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</si>
  <si>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</si>
  <si>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</si>
  <si>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</si>
  <si>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</si>
  <si>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</si>
  <si>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</si>
  <si>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</si>
  <si>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</si>
  <si>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</si>
  <si>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</si>
  <si>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</si>
  <si>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</si>
  <si>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</si>
  <si>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</si>
  <si>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</si>
  <si>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</si>
  <si>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</si>
  <si>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</si>
  <si>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</si>
  <si>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</si>
  <si>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</si>
  <si>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</si>
  <si>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</si>
  <si>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</si>
  <si>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</si>
  <si>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</si>
  <si>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</si>
  <si>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</si>
  <si>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</si>
  <si>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</si>
  <si>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</si>
  <si>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</si>
  <si>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</si>
  <si>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</si>
  <si>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</si>
  <si>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</si>
  <si>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</si>
  <si>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</si>
  <si>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</si>
  <si>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</si>
  <si>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</si>
  <si>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</si>
  <si>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</si>
  <si>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</si>
  <si>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</si>
  <si>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</si>
  <si>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</si>
  <si>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</si>
  <si>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</si>
  <si>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</si>
  <si>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</si>
  <si>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</si>
  <si>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</si>
  <si>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</si>
  <si>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</si>
  <si>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</si>
  <si>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</si>
  <si>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</si>
  <si>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</si>
  <si>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</si>
  <si>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</si>
  <si>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</si>
  <si>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</si>
  <si>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</si>
  <si>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</si>
  <si>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</si>
  <si>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</si>
  <si>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</si>
  <si>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</si>
  <si>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</si>
  <si>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</si>
  <si>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</si>
  <si>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</si>
  <si>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</si>
  <si>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</si>
  <si>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</si>
  <si>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</si>
  <si>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</si>
  <si>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</si>
  <si>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</si>
  <si>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</si>
  <si>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</si>
  <si>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</si>
  <si>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</si>
  <si>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</si>
  <si>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</si>
  <si>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</si>
  <si>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</si>
  <si>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</si>
  <si>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</si>
  <si>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</si>
  <si>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</si>
  <si>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</si>
  <si>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</si>
  <si>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</si>
  <si>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</si>
  <si>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</si>
  <si>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</si>
  <si>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</si>
  <si>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</si>
  <si>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</si>
  <si>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</si>
  <si>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</si>
  <si>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</si>
  <si>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</si>
  <si>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</si>
  <si>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</si>
  <si>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</si>
  <si>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</si>
  <si>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</si>
  <si>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</si>
  <si>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</si>
  <si>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</si>
  <si>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</si>
  <si>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</si>
  <si>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</si>
  <si>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</si>
  <si>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</si>
  <si>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</si>
  <si>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</si>
  <si>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</si>
  <si>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</si>
  <si>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</si>
  <si>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</si>
  <si>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</si>
  <si>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</si>
  <si>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</si>
  <si>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</si>
  <si>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</si>
  <si>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</si>
  <si>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</si>
  <si>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</si>
  <si>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</si>
  <si>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</si>
  <si>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</si>
  <si>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</si>
  <si>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</si>
  <si>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</si>
  <si>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</si>
  <si>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</si>
  <si>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</si>
  <si>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</si>
  <si>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</si>
  <si>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</si>
  <si>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</si>
  <si>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</si>
  <si>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</si>
  <si>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</si>
  <si>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</si>
  <si>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</si>
  <si>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</si>
  <si>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</si>
  <si>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</si>
  <si>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</si>
  <si>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</si>
  <si>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</si>
  <si>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</si>
  <si>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</si>
  <si>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</si>
  <si>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</si>
  <si>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</si>
  <si>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</si>
  <si>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</si>
  <si>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</si>
  <si>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</si>
  <si>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</si>
  <si>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</si>
  <si>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</si>
  <si>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</si>
  <si>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</si>
  <si>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</si>
  <si>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</si>
  <si>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</si>
  <si>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</si>
  <si>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</si>
  <si>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</si>
  <si>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</si>
  <si>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</si>
  <si>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</si>
  <si>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</si>
  <si>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</si>
  <si>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</si>
  <si>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</si>
  <si>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</si>
  <si>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</si>
  <si>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</si>
  <si>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</si>
  <si>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</si>
  <si>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</si>
  <si>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</si>
  <si>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</si>
  <si>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</si>
  <si>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</si>
  <si>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</si>
  <si>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</si>
  <si>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</si>
  <si>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</si>
  <si>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</si>
  <si>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</si>
  <si>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</si>
  <si>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</si>
  <si>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</si>
  <si>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</si>
  <si>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</si>
  <si>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</si>
  <si>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</si>
  <si>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</si>
  <si>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</si>
  <si>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</si>
  <si>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</si>
  <si>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</si>
  <si>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</si>
  <si>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</si>
  <si>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</si>
  <si>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</si>
  <si>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</si>
  <si>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</si>
  <si>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</si>
  <si>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</si>
  <si>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</si>
  <si>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</si>
  <si>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</si>
  <si>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</si>
  <si>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</si>
  <si>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</si>
  <si>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</si>
  <si>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</si>
  <si>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</si>
  <si>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</si>
  <si>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</si>
  <si>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</si>
  <si>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</si>
  <si>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</si>
  <si>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</si>
  <si>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</si>
  <si>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</si>
  <si>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</si>
  <si>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</si>
  <si>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</si>
  <si>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</si>
  <si>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</si>
  <si>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</si>
  <si>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</si>
  <si>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</si>
  <si>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</si>
  <si>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</si>
  <si>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</si>
  <si>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</si>
  <si>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</si>
  <si>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</si>
  <si>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</si>
  <si>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</si>
  <si>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</si>
  <si>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</si>
  <si>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</si>
  <si>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</si>
  <si>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</si>
  <si>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</si>
  <si>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</si>
  <si>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</si>
  <si>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</si>
  <si>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</si>
  <si>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</si>
  <si>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</si>
  <si>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</si>
  <si>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</si>
  <si>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</si>
  <si>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</si>
  <si>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</si>
  <si>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</si>
  <si>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</si>
  <si>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</si>
  <si>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</si>
  <si>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</si>
  <si>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</si>
  <si>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</si>
  <si>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</si>
  <si>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</si>
  <si>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</si>
  <si>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</si>
  <si>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</si>
  <si>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</si>
  <si>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</si>
  <si>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</si>
  <si>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</si>
  <si>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</si>
  <si>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</si>
  <si>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</si>
  <si>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</si>
  <si>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</si>
  <si>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</si>
  <si>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</si>
  <si>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</si>
  <si>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</si>
  <si>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</si>
  <si>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</si>
  <si>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</si>
  <si>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</si>
  <si>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</si>
  <si>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</si>
  <si>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</si>
  <si>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</si>
  <si>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</si>
  <si>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</si>
  <si>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</si>
  <si>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</si>
  <si>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</si>
  <si>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</si>
  <si>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</si>
  <si>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</si>
  <si>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</si>
  <si>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</si>
  <si>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</si>
  <si>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</si>
  <si>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</si>
  <si>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</si>
  <si>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</si>
  <si>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</si>
  <si>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</si>
  <si>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</si>
  <si>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</si>
  <si>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</si>
  <si>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</si>
  <si>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</si>
  <si>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</si>
  <si>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</si>
  <si>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</si>
  <si>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</si>
  <si>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</si>
  <si>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</si>
  <si>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</si>
  <si>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</si>
  <si>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</si>
  <si>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</si>
  <si>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</si>
  <si>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</si>
  <si>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</si>
  <si>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</si>
  <si>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</si>
  <si>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</si>
  <si>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</si>
  <si>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</si>
  <si>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</si>
  <si>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</si>
  <si>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</si>
  <si>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</si>
  <si>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</si>
  <si>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</si>
  <si>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</si>
  <si>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</si>
  <si>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</si>
  <si>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</si>
  <si>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</si>
  <si>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</si>
  <si>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</si>
  <si>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</si>
  <si>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</si>
  <si>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</si>
  <si>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</si>
  <si>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</si>
  <si>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</si>
  <si>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</si>
  <si>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</si>
  <si>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</si>
  <si>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</si>
  <si>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</si>
  <si>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</si>
  <si>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</si>
  <si>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</si>
  <si>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</si>
  <si>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</si>
  <si>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</si>
  <si>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</si>
  <si>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</si>
  <si>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</si>
  <si>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</si>
  <si>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</si>
  <si>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</si>
  <si>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</si>
  <si>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</si>
  <si>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</si>
  <si>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</si>
  <si>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</si>
  <si>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</si>
  <si>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</si>
  <si>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</si>
  <si>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</si>
  <si>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</si>
  <si>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</si>
  <si>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</si>
  <si>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</si>
  <si>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</si>
  <si>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</si>
  <si>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</si>
  <si>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</si>
  <si>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</si>
  <si>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</si>
  <si>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</si>
  <si>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</si>
  <si>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</si>
  <si>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</si>
  <si>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</si>
  <si>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</si>
  <si>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</si>
  <si>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</si>
  <si>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</si>
  <si>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</si>
  <si>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</si>
  <si>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</si>
  <si>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</si>
  <si>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</si>
  <si>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</si>
  <si>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</si>
  <si>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</si>
  <si>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</si>
  <si>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</si>
  <si>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</si>
  <si>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</si>
  <si>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</si>
  <si>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</si>
  <si>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</si>
  <si>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</si>
  <si>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</si>
  <si>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</si>
  <si>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</si>
  <si>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</si>
  <si>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</si>
  <si>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</si>
  <si>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</si>
  <si>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</si>
  <si>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</si>
  <si>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</si>
  <si>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</si>
  <si>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</si>
  <si>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</si>
  <si>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</si>
  <si>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</si>
  <si>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</si>
  <si>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</si>
  <si>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</si>
  <si>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</si>
  <si>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</si>
  <si>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</si>
  <si>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</si>
  <si>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</si>
  <si>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</si>
  <si>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</si>
  <si>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</si>
  <si>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</si>
  <si>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</si>
  <si>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</si>
  <si>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</si>
  <si>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</si>
  <si>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</si>
  <si>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</si>
  <si>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</si>
  <si>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</si>
  <si>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</si>
  <si>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</si>
  <si>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</si>
  <si>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</si>
  <si>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</si>
  <si>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</si>
  <si>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</si>
  <si>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</si>
  <si>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</si>
  <si>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</si>
  <si>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</si>
  <si>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</si>
  <si>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</si>
  <si>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</si>
  <si>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</si>
  <si>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</si>
  <si>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</si>
  <si>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</si>
  <si>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</si>
  <si>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</si>
  <si>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</si>
  <si>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</si>
  <si>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</si>
  <si>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</si>
  <si>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</si>
  <si>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</si>
  <si>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</si>
  <si>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</si>
  <si>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</si>
  <si>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</si>
  <si>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</si>
  <si>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</si>
  <si>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</si>
  <si>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</si>
  <si>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</si>
  <si>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</si>
  <si>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</si>
  <si>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</si>
  <si>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</si>
  <si>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</si>
  <si>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</si>
  <si>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</si>
  <si>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</si>
  <si>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</si>
  <si>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</si>
  <si>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</si>
  <si>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</si>
  <si>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</si>
  <si>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</si>
  <si>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</si>
  <si>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</si>
  <si>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</si>
  <si>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</si>
  <si>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</si>
  <si>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</si>
  <si>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</si>
  <si>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</si>
  <si>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</si>
  <si>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</si>
  <si>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</si>
  <si>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</si>
  <si>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</si>
  <si>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</si>
  <si>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</si>
  <si>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</si>
  <si>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</si>
  <si>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</si>
  <si>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</si>
  <si>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</si>
  <si>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</si>
  <si>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</si>
  <si>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</si>
  <si>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</si>
  <si>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</si>
  <si>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</si>
  <si>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</si>
  <si>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</si>
  <si>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</si>
  <si>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</si>
  <si>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</si>
  <si>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</si>
  <si>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</si>
  <si>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</si>
  <si>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</si>
  <si>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</si>
  <si>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</si>
  <si>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</si>
  <si>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</si>
  <si>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</si>
  <si>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</si>
  <si>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</si>
  <si>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</si>
  <si>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</si>
  <si>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</si>
  <si>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</si>
  <si>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</si>
  <si>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</si>
  <si>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</si>
  <si>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</si>
  <si>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</si>
  <si>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</si>
  <si>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</si>
  <si>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</si>
  <si>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</si>
  <si>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</si>
  <si>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</si>
  <si>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</si>
  <si>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</si>
  <si>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</si>
  <si>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</si>
  <si>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</si>
  <si>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</si>
  <si>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</si>
  <si>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</si>
  <si>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</si>
  <si>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</si>
  <si>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</si>
  <si>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</si>
  <si>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</si>
  <si>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</si>
  <si>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</si>
  <si>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</si>
  <si>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</si>
  <si>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</si>
  <si>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</si>
  <si>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</si>
  <si>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</si>
  <si>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</si>
  <si>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</si>
  <si>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</si>
  <si>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</si>
  <si>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</si>
  <si>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</si>
  <si>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</si>
  <si>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</si>
  <si>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</si>
  <si>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</si>
  <si>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</si>
  <si>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</si>
  <si>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</si>
  <si>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</si>
  <si>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</si>
  <si>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</si>
  <si>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</si>
  <si>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</si>
  <si>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</si>
  <si>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</si>
  <si>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</si>
  <si>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</si>
  <si>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</si>
  <si>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</si>
  <si>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</si>
  <si>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</si>
  <si>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</si>
  <si>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</si>
  <si>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</si>
  <si>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</si>
  <si>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</si>
  <si>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</si>
  <si>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</si>
  <si>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</si>
  <si>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</si>
  <si>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</si>
  <si>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</si>
  <si>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</si>
  <si>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</si>
  <si>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</si>
  <si>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</si>
  <si>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</si>
  <si>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</si>
  <si>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</si>
  <si>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</si>
  <si>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</si>
  <si>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</si>
  <si>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</si>
  <si>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</si>
  <si>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</si>
  <si>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</si>
  <si>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</si>
  <si>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</si>
  <si>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</si>
  <si>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</si>
  <si>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</si>
  <si>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</si>
  <si>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</si>
  <si>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</si>
  <si>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</si>
  <si>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</si>
  <si>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</si>
  <si>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</si>
  <si>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</si>
  <si>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</si>
  <si>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</si>
  <si>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</si>
  <si>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</si>
  <si>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</si>
  <si>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</si>
  <si>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</si>
  <si>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</si>
  <si>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</si>
  <si>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</si>
  <si>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</si>
  <si>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</si>
  <si>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</si>
  <si>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</si>
  <si>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</si>
  <si>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</si>
  <si>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</si>
  <si>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</si>
  <si>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</si>
  <si>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</si>
  <si>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</si>
  <si>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</si>
  <si>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</si>
  <si>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</si>
  <si>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</si>
  <si>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</si>
  <si>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</si>
  <si>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</si>
  <si>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</si>
  <si>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</si>
  <si>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</si>
  <si>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</si>
  <si>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</si>
  <si>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</si>
  <si>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</si>
  <si>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</si>
  <si>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</si>
  <si>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</si>
  <si>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</si>
  <si>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</si>
  <si>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</si>
  <si>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</si>
  <si>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</si>
  <si>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</si>
  <si>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</si>
  <si>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</si>
  <si>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</si>
  <si>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</si>
  <si>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</si>
  <si>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</si>
  <si>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</si>
  <si>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</si>
  <si>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</si>
  <si>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</si>
  <si>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</si>
  <si>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</si>
  <si>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</si>
  <si>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</si>
  <si>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</si>
  <si>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</si>
  <si>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</si>
  <si>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</si>
  <si>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</si>
  <si>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</si>
  <si>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</si>
  <si>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</si>
  <si>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</si>
  <si>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</si>
  <si>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</si>
  <si>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</si>
  <si>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</si>
  <si>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</si>
  <si>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</si>
  <si>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</si>
  <si>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</si>
  <si>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</si>
  <si>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</si>
  <si>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</si>
  <si>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</si>
  <si>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</si>
  <si>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</si>
  <si>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</si>
  <si>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</si>
  <si>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</si>
  <si>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</si>
  <si>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</si>
  <si>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</si>
  <si>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</si>
  <si>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</si>
  <si>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</si>
  <si>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</si>
  <si>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</si>
  <si>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</si>
  <si>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</si>
  <si>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</si>
  <si>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</si>
  <si>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</si>
  <si>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</si>
  <si>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</si>
  <si>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</si>
  <si>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</si>
  <si>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</si>
  <si>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</si>
  <si>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</si>
  <si>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</si>
  <si>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</si>
  <si>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</si>
  <si>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</si>
  <si>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</si>
  <si>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</si>
  <si>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</si>
  <si>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</si>
  <si>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</si>
  <si>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</si>
  <si>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</si>
  <si>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</si>
  <si>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</si>
  <si>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</si>
  <si>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</si>
  <si>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</si>
  <si>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</si>
  <si>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</si>
  <si>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</si>
  <si>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</si>
  <si>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</si>
  <si>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</si>
  <si>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</si>
  <si>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</si>
  <si>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</si>
  <si>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</si>
  <si>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</si>
  <si>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</si>
  <si>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</si>
  <si>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</si>
  <si>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</si>
  <si>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</si>
  <si>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</si>
  <si>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</si>
  <si>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</si>
  <si>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</si>
  <si>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</si>
  <si>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</si>
  <si>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</si>
  <si>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</si>
  <si>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</si>
  <si>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</si>
  <si>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</si>
  <si>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</si>
  <si>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</si>
  <si>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</si>
  <si>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</si>
  <si>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</si>
  <si>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</si>
  <si>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</si>
  <si>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</si>
  <si>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</si>
  <si>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</si>
  <si>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</si>
  <si>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</si>
  <si>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</si>
  <si>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</si>
  <si>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</si>
  <si>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</si>
  <si>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</si>
  <si>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</si>
  <si>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</si>
  <si>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</si>
  <si>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</si>
  <si>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</si>
  <si>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</si>
  <si>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</si>
  <si>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</si>
  <si>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</si>
  <si>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</si>
  <si>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</si>
  <si>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</si>
  <si>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</si>
  <si>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</si>
  <si>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</si>
  <si>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</si>
  <si>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</si>
  <si>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</si>
  <si>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</si>
  <si>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</si>
  <si>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</si>
  <si>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</si>
  <si>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</si>
  <si>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</si>
  <si>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</si>
  <si>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</si>
  <si>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</si>
  <si>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</si>
  <si>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</si>
  <si>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</si>
  <si>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</si>
  <si>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</si>
  <si>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</si>
  <si>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</si>
  <si>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</si>
  <si>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</si>
  <si>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</si>
  <si>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</si>
  <si>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</si>
  <si>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</si>
  <si>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</si>
  <si>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</si>
  <si>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</si>
  <si>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</si>
  <si>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</si>
  <si>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</si>
  <si>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</si>
  <si>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</si>
  <si>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</si>
  <si>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</si>
  <si>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</si>
  <si>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</si>
  <si>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</si>
  <si>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</si>
  <si>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</si>
  <si>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</si>
  <si>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</si>
  <si>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</si>
  <si>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</si>
  <si>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</si>
  <si>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</si>
  <si>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</si>
  <si>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</si>
  <si>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</si>
  <si>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</si>
  <si>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</si>
  <si>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</si>
  <si>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</si>
  <si>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</si>
  <si>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</si>
  <si>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</si>
  <si>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</si>
  <si>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</si>
  <si>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</si>
  <si>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</si>
  <si>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</si>
  <si>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</si>
  <si>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</si>
  <si>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</si>
  <si>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</si>
  <si>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</si>
  <si>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</si>
  <si>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</si>
  <si>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</si>
  <si>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</si>
  <si>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</si>
  <si>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</si>
  <si>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</si>
  <si>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</si>
  <si>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</si>
  <si>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</si>
  <si>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</si>
  <si>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</si>
  <si>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</si>
  <si>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</si>
  <si>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</si>
  <si>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</si>
  <si>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</si>
  <si>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</si>
  <si>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</si>
  <si>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</si>
  <si>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</si>
  <si>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</si>
  <si>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</si>
  <si>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</si>
  <si>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</si>
  <si>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</si>
  <si>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</si>
  <si>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</si>
  <si>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</si>
  <si>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</si>
  <si>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</si>
  <si>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</si>
  <si>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</si>
  <si>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</si>
  <si>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</si>
  <si>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</si>
  <si>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</si>
  <si>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</si>
  <si>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</si>
  <si>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</si>
  <si>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</si>
  <si>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</si>
  <si>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</si>
  <si>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</si>
  <si>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</si>
  <si>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</si>
  <si>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</si>
  <si>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</si>
  <si>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</si>
  <si>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</si>
  <si>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</si>
  <si>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</si>
  <si>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</si>
  <si>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</si>
  <si>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</si>
  <si>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</si>
  <si>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</si>
  <si>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</si>
  <si>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</si>
  <si>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</si>
  <si>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</si>
  <si>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</si>
  <si>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</si>
  <si>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</si>
  <si>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</si>
  <si>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</si>
  <si>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</si>
  <si>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</si>
  <si>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</si>
  <si>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</si>
  <si>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</si>
  <si>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</si>
  <si>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</si>
  <si>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</si>
  <si>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</si>
  <si>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</si>
  <si>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</si>
  <si>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</si>
  <si>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</si>
  <si>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</si>
  <si>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</si>
  <si>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</si>
  <si>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</si>
  <si>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</si>
  <si>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</si>
  <si>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</si>
  <si>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</si>
  <si>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</si>
  <si>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</si>
  <si>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</si>
  <si>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</si>
  <si>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</si>
  <si>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</si>
  <si>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</si>
  <si>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</si>
  <si>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</si>
  <si>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</si>
  <si>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</si>
  <si>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</si>
  <si>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</si>
  <si>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</si>
  <si>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</si>
  <si>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</si>
  <si>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</si>
  <si>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</si>
  <si>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</si>
  <si>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</si>
  <si>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</si>
  <si>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</si>
  <si>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</si>
  <si>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</si>
  <si>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</si>
  <si>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</si>
  <si>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</si>
  <si>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</si>
  <si>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</si>
  <si>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</si>
  <si>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</si>
  <si>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</si>
  <si>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</si>
  <si>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</si>
  <si>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</si>
  <si>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</si>
  <si>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</si>
  <si>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</si>
  <si>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</si>
  <si>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</si>
  <si>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</si>
  <si>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</si>
  <si>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</si>
  <si>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</si>
  <si>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</si>
  <si>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</si>
  <si>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</si>
  <si>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</si>
  <si>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</si>
  <si>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</si>
  <si>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</si>
  <si>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</si>
  <si>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</si>
  <si>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</si>
  <si>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</si>
  <si>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</si>
  <si>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</si>
  <si>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</si>
  <si>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</si>
  <si>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</si>
  <si>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</si>
  <si>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</si>
  <si>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</si>
  <si>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</si>
  <si>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</si>
  <si>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</si>
  <si>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</si>
  <si>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</si>
  <si>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</si>
  <si>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</si>
  <si>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</si>
  <si>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</si>
  <si>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</si>
  <si>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</si>
  <si>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</si>
  <si>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</si>
  <si>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</si>
  <si>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</si>
  <si>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</si>
  <si>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</si>
  <si>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</si>
  <si>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</si>
  <si>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</si>
  <si>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</si>
  <si>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</si>
  <si>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</si>
  <si>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</si>
  <si>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</si>
  <si>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</si>
  <si>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</si>
  <si>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</si>
  <si>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</si>
  <si>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</si>
  <si>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</si>
  <si>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</si>
  <si>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</si>
  <si>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</si>
  <si>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</si>
  <si>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</si>
  <si>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</si>
  <si>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</si>
  <si>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</si>
  <si>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</si>
  <si>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</si>
  <si>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</si>
  <si>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</si>
  <si>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</si>
  <si>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</si>
  <si>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</si>
  <si>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</si>
  <si>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</si>
  <si>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</si>
  <si>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</si>
  <si>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</si>
  <si>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</si>
  <si>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</si>
  <si>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</si>
  <si>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</si>
  <si>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</si>
  <si>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</si>
  <si>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</si>
  <si>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</si>
  <si>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</si>
  <si>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</si>
  <si>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</si>
  <si>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</si>
  <si>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</si>
  <si>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</si>
  <si>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</si>
  <si>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</si>
  <si>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</si>
  <si>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</si>
  <si>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</si>
  <si>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</si>
  <si>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</si>
  <si>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</si>
  <si>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</si>
  <si>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</si>
  <si>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</si>
  <si>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</si>
  <si>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</si>
  <si>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</si>
  <si>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</si>
  <si>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</si>
  <si>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</si>
  <si>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</si>
  <si>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</si>
  <si>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</si>
  <si>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</si>
  <si>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</si>
  <si>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</si>
  <si>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</si>
  <si>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</si>
  <si>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</si>
  <si>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</si>
  <si>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</si>
  <si>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</si>
  <si>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</si>
  <si>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</si>
  <si>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</si>
  <si>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</si>
  <si>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</si>
  <si>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</si>
  <si>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</si>
  <si>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</si>
  <si>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</si>
  <si>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</si>
  <si>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</si>
  <si>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</si>
  <si>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</si>
  <si>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</si>
  <si>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</si>
  <si>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</si>
  <si>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</si>
  <si>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</si>
  <si>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</si>
  <si>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</si>
  <si>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</si>
  <si>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</si>
  <si>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</si>
  <si>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</si>
  <si>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</si>
  <si>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</si>
  <si>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</si>
  <si>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</si>
  <si>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</si>
  <si>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</si>
  <si>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</si>
  <si>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</si>
  <si>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</si>
  <si>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</si>
  <si>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</si>
  <si>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</si>
  <si>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</si>
  <si>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</si>
  <si>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</si>
  <si>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</si>
  <si>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</si>
  <si>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</si>
  <si>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</si>
  <si>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</si>
  <si>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</si>
  <si>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</si>
  <si>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</si>
  <si>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</si>
  <si>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</si>
  <si>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</si>
  <si>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</si>
  <si>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</si>
  <si>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</si>
  <si>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</si>
  <si>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</si>
  <si>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</si>
  <si>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</si>
  <si>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</si>
  <si>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</si>
  <si>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</si>
  <si>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</si>
  <si>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</si>
  <si>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</si>
  <si>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</si>
  <si>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</si>
  <si>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</si>
  <si>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</si>
  <si>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</si>
  <si>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</si>
  <si>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</si>
  <si>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</si>
  <si>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</si>
  <si>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</si>
  <si>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</si>
  <si>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</si>
  <si>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</si>
  <si>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</si>
  <si>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</si>
  <si>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</si>
  <si>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</si>
  <si>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</si>
  <si>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</si>
  <si>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</si>
  <si>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</si>
  <si>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</si>
  <si>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</si>
  <si>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</si>
  <si>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</si>
  <si>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</si>
  <si>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</si>
  <si>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</si>
  <si>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</si>
  <si>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</si>
  <si>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</si>
  <si>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</si>
  <si>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</si>
  <si>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</si>
  <si>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</si>
  <si>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</si>
  <si>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</si>
  <si>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</si>
  <si>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</si>
  <si>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</si>
  <si>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</si>
  <si>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</si>
  <si>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</si>
  <si>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</si>
  <si>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</si>
  <si>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</si>
  <si>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</si>
  <si>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</si>
  <si>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</si>
  <si>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</si>
  <si>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</si>
  <si>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</si>
  <si>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</si>
  <si>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</si>
  <si>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</si>
  <si>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</si>
  <si>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</si>
  <si>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</si>
  <si>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</si>
  <si>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</si>
  <si>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</si>
  <si>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</si>
  <si>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</si>
  <si>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</si>
  <si>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</si>
  <si>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</si>
  <si>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</si>
  <si>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</si>
  <si>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</si>
  <si>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</si>
  <si>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</si>
  <si>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</si>
  <si>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</si>
  <si>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</si>
  <si>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</si>
  <si>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</si>
  <si>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</si>
  <si>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</si>
  <si>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</si>
  <si>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</si>
  <si>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</si>
  <si>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</si>
  <si>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</si>
  <si>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</si>
  <si>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</si>
  <si>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</si>
  <si>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</si>
  <si>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</si>
  <si>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</si>
  <si>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</si>
  <si>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</si>
  <si>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</si>
  <si>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</si>
  <si>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</si>
  <si>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</si>
  <si>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</si>
  <si>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</si>
  <si>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</si>
  <si>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</si>
  <si>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</si>
  <si>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</si>
  <si>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</si>
  <si>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</si>
  <si>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</si>
  <si>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</si>
  <si>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</si>
  <si>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</si>
  <si>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</si>
  <si>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</si>
  <si>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</si>
  <si>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</si>
  <si>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</si>
  <si>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</si>
  <si>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</si>
  <si>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</si>
  <si>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</si>
  <si>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</si>
  <si>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</si>
  <si>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</si>
  <si>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</si>
  <si>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</si>
  <si>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</si>
  <si>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</si>
  <si>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</si>
  <si>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</si>
  <si>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</si>
  <si>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</si>
  <si>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</si>
  <si>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</si>
  <si>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</si>
  <si>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</si>
  <si>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</si>
  <si>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</si>
  <si>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</si>
  <si>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</si>
  <si>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</si>
  <si>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</si>
  <si>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</si>
  <si>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</si>
  <si>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</si>
  <si>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</si>
  <si>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</si>
  <si>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</si>
  <si>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</si>
  <si>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</si>
  <si>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</si>
  <si>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</si>
  <si>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</si>
  <si>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</si>
  <si>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</si>
  <si>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</si>
  <si>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</si>
  <si>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</si>
  <si>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</si>
  <si>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</si>
  <si>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</si>
  <si>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</si>
  <si>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</si>
  <si>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</si>
  <si>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</si>
  <si>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</si>
  <si>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</si>
  <si>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</si>
  <si>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</si>
  <si>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</si>
  <si>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</si>
  <si>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</si>
  <si>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</si>
  <si>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</si>
  <si>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</si>
  <si>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</si>
  <si>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</si>
  <si>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</si>
  <si>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</si>
  <si>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</si>
  <si>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</si>
  <si>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</si>
  <si>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</si>
  <si>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</si>
  <si>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</si>
  <si>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</si>
  <si>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</si>
  <si>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</si>
  <si>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</si>
  <si>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</si>
  <si>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</si>
  <si>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</si>
  <si>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</si>
  <si>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</si>
  <si>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</si>
  <si>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</si>
  <si>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</si>
  <si>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</si>
  <si>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</si>
  <si>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</si>
  <si>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</si>
  <si>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</si>
  <si>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</si>
  <si>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</si>
  <si>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</si>
  <si>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</si>
  <si>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</si>
  <si>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</si>
  <si>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</si>
  <si>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</si>
  <si>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</si>
  <si>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</si>
  <si>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</si>
  <si>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</si>
  <si>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</si>
  <si>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</si>
  <si>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</si>
  <si>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</si>
  <si>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</si>
  <si>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</si>
  <si>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</si>
  <si>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</si>
  <si>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</si>
  <si>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</si>
  <si>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</si>
  <si>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</si>
  <si>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</si>
  <si>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</si>
  <si>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</si>
  <si>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</si>
  <si>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</si>
  <si>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</si>
  <si>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</si>
  <si>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</si>
  <si>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</si>
  <si>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</si>
  <si>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</si>
  <si>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</si>
  <si>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</si>
  <si>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</si>
  <si>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</si>
  <si>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</si>
  <si>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</si>
  <si>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</si>
  <si>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</si>
  <si>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</si>
  <si>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</si>
  <si>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</si>
  <si>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</si>
  <si>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</si>
  <si>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</si>
  <si>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</si>
  <si>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</si>
  <si>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</si>
  <si>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</si>
  <si>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</si>
  <si>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</si>
  <si>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</si>
  <si>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</si>
  <si>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</si>
  <si>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</si>
  <si>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</si>
  <si>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</si>
  <si>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</si>
  <si>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</si>
  <si>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</si>
  <si>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</si>
  <si>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</si>
  <si>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</si>
  <si>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</si>
  <si>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</si>
  <si>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</si>
  <si>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</si>
  <si>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</si>
  <si>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</si>
  <si>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</si>
  <si>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</si>
  <si>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</si>
  <si>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</si>
  <si>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</si>
  <si>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</si>
  <si>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</si>
  <si>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</si>
  <si>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</si>
  <si>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</si>
  <si>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</si>
  <si>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</si>
  <si>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</si>
  <si>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</si>
  <si>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</si>
  <si>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</si>
  <si>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</si>
  <si>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</si>
  <si>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</si>
  <si>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</si>
  <si>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</si>
  <si>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</si>
  <si>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</si>
  <si>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</si>
  <si>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</si>
  <si>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</si>
  <si>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</si>
  <si>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</si>
  <si>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</si>
  <si>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</si>
  <si>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</si>
  <si>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</si>
  <si>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</si>
  <si>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</si>
  <si>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</si>
  <si>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</si>
  <si>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</si>
  <si>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</si>
  <si>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</si>
  <si>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</si>
  <si>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</si>
  <si>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</si>
  <si>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</si>
  <si>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</si>
  <si>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</si>
  <si>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</si>
  <si>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</si>
  <si>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</si>
  <si>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</si>
  <si>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</si>
  <si>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</si>
  <si>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</si>
  <si>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</si>
  <si>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</si>
  <si>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</si>
  <si>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</si>
  <si>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</si>
  <si>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</si>
  <si>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</si>
  <si>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</si>
  <si>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</si>
  <si>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</si>
  <si>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</si>
  <si>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</si>
  <si>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</si>
  <si>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</si>
  <si>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</si>
  <si>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</si>
  <si>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</si>
  <si>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</si>
  <si>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</si>
  <si>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</si>
  <si>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</si>
  <si>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</si>
  <si>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</si>
  <si>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</si>
  <si>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</si>
  <si>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</si>
  <si>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</si>
  <si>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</si>
  <si>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</si>
  <si>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</si>
  <si>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</si>
  <si>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</si>
  <si>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</si>
  <si>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</si>
  <si>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</si>
  <si>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</si>
  <si>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</si>
  <si>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</si>
  <si>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</si>
  <si>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</si>
  <si>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</si>
  <si>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</si>
  <si>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</si>
  <si>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</si>
  <si>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</si>
  <si>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</si>
  <si>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</si>
  <si>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</si>
  <si>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</si>
  <si>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</si>
  <si>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</si>
  <si>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</si>
  <si>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</si>
  <si>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</si>
  <si>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</si>
  <si>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</si>
  <si>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</si>
  <si>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</si>
  <si>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</si>
  <si>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</si>
  <si>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</si>
  <si>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</si>
  <si>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</si>
  <si>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</si>
  <si>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</si>
  <si>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</si>
  <si>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</si>
  <si>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</si>
  <si>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</si>
  <si>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</si>
  <si>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</si>
  <si>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</si>
  <si>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</si>
  <si>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</si>
  <si>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</si>
  <si>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</si>
  <si>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</si>
  <si>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</si>
  <si>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</si>
  <si>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</si>
  <si>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</si>
  <si>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</si>
  <si>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</si>
  <si>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</si>
  <si>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</si>
  <si>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</si>
  <si>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</si>
  <si>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</si>
  <si>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</si>
  <si>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</si>
  <si>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</si>
  <si>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</si>
  <si>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</si>
  <si>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</si>
  <si>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</si>
  <si>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</si>
  <si>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</si>
  <si>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</si>
  <si>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</si>
  <si>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</si>
  <si>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</si>
  <si>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</si>
  <si>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</si>
  <si>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</si>
  <si>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</si>
  <si>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</si>
  <si>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</si>
  <si>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</si>
  <si>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</si>
  <si>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</si>
  <si>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</si>
  <si>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</si>
  <si>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</si>
  <si>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</si>
  <si>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</si>
  <si>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</si>
  <si>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</si>
  <si>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</si>
  <si>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</si>
  <si>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</si>
  <si>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</si>
  <si>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</si>
  <si>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</si>
  <si>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</si>
  <si>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</si>
  <si>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</si>
  <si>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</si>
  <si>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</si>
  <si>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</si>
  <si>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</si>
  <si>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</si>
  <si>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</si>
  <si>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</si>
  <si>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</si>
  <si>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</si>
  <si>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</si>
  <si>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</si>
  <si>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</si>
  <si>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</si>
  <si>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</si>
  <si>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</si>
  <si>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</si>
  <si>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</si>
  <si>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</si>
  <si>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</si>
  <si>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</si>
  <si>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</si>
  <si>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</si>
  <si>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</si>
  <si>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</si>
  <si>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</si>
  <si>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</si>
  <si>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</si>
  <si>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</si>
  <si>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</si>
  <si>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</si>
  <si>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</si>
  <si>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</si>
  <si>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</si>
  <si>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</si>
  <si>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</si>
  <si>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</si>
  <si>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</si>
  <si>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</si>
  <si>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</si>
  <si>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</si>
  <si>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</si>
  <si>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</si>
  <si>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</si>
  <si>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</si>
  <si>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</si>
  <si>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</si>
  <si>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</si>
  <si>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</si>
  <si>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</si>
  <si>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</si>
  <si>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</si>
  <si>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</si>
  <si>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</si>
  <si>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</si>
  <si>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</si>
  <si>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</si>
  <si>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</si>
  <si>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</si>
  <si>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</si>
  <si>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</si>
  <si>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</si>
  <si>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</si>
  <si>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</si>
  <si>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</si>
  <si>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</si>
  <si>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</si>
  <si>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</si>
  <si>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</si>
  <si>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</si>
  <si>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</si>
  <si>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</si>
  <si>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</si>
  <si>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</si>
  <si>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</si>
  <si>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</si>
  <si>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</si>
  <si>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</si>
  <si>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</si>
  <si>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</si>
  <si>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</si>
  <si>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</si>
  <si>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</si>
  <si>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</si>
  <si>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</si>
  <si>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</si>
  <si>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</si>
  <si>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</si>
  <si>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</si>
  <si>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</si>
  <si>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</si>
  <si>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</si>
  <si>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</si>
  <si>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</si>
  <si>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</si>
  <si>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</si>
  <si>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</si>
  <si>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</si>
  <si>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</si>
  <si>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</si>
  <si>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</si>
  <si>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</si>
  <si>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</si>
  <si>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</si>
  <si>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</si>
  <si>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</si>
  <si>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</si>
  <si>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</si>
  <si>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</si>
  <si>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</si>
  <si>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</si>
  <si>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</si>
  <si>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</si>
  <si>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</si>
  <si>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</si>
  <si>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</si>
  <si>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</si>
  <si>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</si>
  <si>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</si>
  <si>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</si>
  <si>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</si>
  <si>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</si>
  <si>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</si>
  <si>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</si>
  <si>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</si>
  <si>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</si>
  <si>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</si>
  <si>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</si>
  <si>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</si>
  <si>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</si>
  <si>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</si>
  <si>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</si>
  <si>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</si>
  <si>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</si>
  <si>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</si>
  <si>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</si>
  <si>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</si>
  <si>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</si>
  <si>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</si>
  <si>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</si>
  <si>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</si>
  <si>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</si>
  <si>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</si>
  <si>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</si>
  <si>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</si>
  <si>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</si>
  <si>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</si>
  <si>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</si>
  <si>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</si>
  <si>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</si>
  <si>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</si>
  <si>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</si>
  <si>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</si>
  <si>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</si>
  <si>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</si>
  <si>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</si>
  <si>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</si>
  <si>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</si>
  <si>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</si>
  <si>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</si>
  <si>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</si>
  <si>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</si>
  <si>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</si>
  <si>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</si>
  <si>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</si>
  <si>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</si>
  <si>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</si>
  <si>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</si>
  <si>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</si>
  <si>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</si>
  <si>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</si>
  <si>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</si>
  <si>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</si>
  <si>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</si>
  <si>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</si>
  <si>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</si>
  <si>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</si>
  <si>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</si>
  <si>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</si>
  <si>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</si>
  <si>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</si>
  <si>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</si>
  <si>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</si>
  <si>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</si>
  <si>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</si>
  <si>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</si>
  <si>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</si>
  <si>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</si>
  <si>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</si>
  <si>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</si>
  <si>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</si>
  <si>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</si>
  <si>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</si>
  <si>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</si>
  <si>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</si>
  <si>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</si>
  <si>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</si>
  <si>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</si>
  <si>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</si>
  <si>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</si>
  <si>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</si>
  <si>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</si>
  <si>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</si>
  <si>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</si>
  <si>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</si>
  <si>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</si>
  <si>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</si>
  <si>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</si>
  <si>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</si>
  <si>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</si>
  <si>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</si>
  <si>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</si>
  <si>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</si>
  <si>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</si>
  <si>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</si>
  <si>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</si>
  <si>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</si>
  <si>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</si>
  <si>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</si>
  <si>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</si>
  <si>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</si>
  <si>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</si>
  <si>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</si>
  <si>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</si>
  <si>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</si>
  <si>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</si>
  <si>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</si>
  <si>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</si>
  <si>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</si>
  <si>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</si>
  <si>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</si>
  <si>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</si>
  <si>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</si>
  <si>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</si>
  <si>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</si>
  <si>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</si>
  <si>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</si>
  <si>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</si>
  <si>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</si>
  <si>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</si>
  <si>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</si>
  <si>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</si>
  <si>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</si>
  <si>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</si>
  <si>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</si>
  <si>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</si>
  <si>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</si>
  <si>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</si>
  <si>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</si>
  <si>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</si>
  <si>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</si>
  <si>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</si>
  <si>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</si>
  <si>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</si>
  <si>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</si>
  <si>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</si>
  <si>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</si>
  <si>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</si>
  <si>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</si>
  <si>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</si>
  <si>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</si>
  <si>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</si>
  <si>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</si>
  <si>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</si>
  <si>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</si>
  <si>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</si>
  <si>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</si>
  <si>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</si>
  <si>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</si>
  <si>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</si>
  <si>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</si>
  <si>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</si>
  <si>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</si>
  <si>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</si>
  <si>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</si>
  <si>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</si>
  <si>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</si>
  <si>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</si>
  <si>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</si>
  <si>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</si>
  <si>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</si>
  <si>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</si>
  <si>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</si>
  <si>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</si>
  <si>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</si>
  <si>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</si>
  <si>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</si>
  <si>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</si>
  <si>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</si>
  <si>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</si>
  <si>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</si>
  <si>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</si>
  <si>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</si>
  <si>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</si>
  <si>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</si>
  <si>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</si>
  <si>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</si>
  <si>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</si>
  <si>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</si>
  <si>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</si>
  <si>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</si>
  <si>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</si>
  <si>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</si>
  <si>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</si>
  <si>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</si>
  <si>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</si>
  <si>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</si>
  <si>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</si>
  <si>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</si>
  <si>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</si>
  <si>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</si>
  <si>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</si>
  <si>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</si>
  <si>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</si>
  <si>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</si>
  <si>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</si>
  <si>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</si>
  <si>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</si>
  <si>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</si>
  <si>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</si>
  <si>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</si>
  <si>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</si>
  <si>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</si>
  <si>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</si>
  <si>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</si>
  <si>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</si>
  <si>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</si>
  <si>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</si>
  <si>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</si>
  <si>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</si>
  <si>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</si>
  <si>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</si>
  <si>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</si>
  <si>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</si>
  <si>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</si>
  <si>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</si>
  <si>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</si>
  <si>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</si>
  <si>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</si>
  <si>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</si>
  <si>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</si>
  <si>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</si>
  <si>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</si>
  <si>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</si>
  <si>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</si>
  <si>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</si>
  <si>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</si>
  <si>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</si>
  <si>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</si>
  <si>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</si>
  <si>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</si>
  <si>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</si>
  <si>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</si>
  <si>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</si>
  <si>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</si>
  <si>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</si>
  <si>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</si>
  <si>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</si>
  <si>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</si>
  <si>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</si>
  <si>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</si>
  <si>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</si>
  <si>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</si>
  <si>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</si>
  <si>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</si>
  <si>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</si>
  <si>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</si>
  <si>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</si>
  <si>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</si>
  <si>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</si>
  <si>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</si>
  <si>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</si>
  <si>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</si>
  <si>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</si>
  <si>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</si>
  <si>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</si>
  <si>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</si>
  <si>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</si>
  <si>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</si>
  <si>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</si>
  <si>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</si>
  <si>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</si>
  <si>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</si>
  <si>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</si>
  <si>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</si>
  <si>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</si>
  <si>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</si>
  <si>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</si>
  <si>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</si>
  <si>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</si>
  <si>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</si>
  <si>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</si>
  <si>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</si>
  <si>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</si>
  <si>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</si>
  <si>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</si>
  <si>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</si>
  <si>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</si>
  <si>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</si>
  <si>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</si>
  <si>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</si>
  <si>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</si>
  <si>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</si>
  <si>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</si>
  <si>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</si>
  <si>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</si>
  <si>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</si>
  <si>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</si>
  <si>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</si>
  <si>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</si>
  <si>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</si>
  <si>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</si>
  <si>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</si>
  <si>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</si>
  <si>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</si>
  <si>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</si>
  <si>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</si>
  <si>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</si>
  <si>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</si>
  <si>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</si>
  <si>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</si>
  <si>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</si>
  <si>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</si>
  <si>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</si>
  <si>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</si>
  <si>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</si>
  <si>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</si>
  <si>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</si>
  <si>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</si>
  <si>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</si>
  <si>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</si>
  <si>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</si>
  <si>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</si>
  <si>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</si>
  <si>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</si>
  <si>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</si>
  <si>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</si>
  <si>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</si>
  <si>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</si>
  <si>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</si>
  <si>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</si>
  <si>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</si>
  <si>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</si>
  <si>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</si>
  <si>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</si>
  <si>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</si>
  <si>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</si>
  <si>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</si>
  <si>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</si>
  <si>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</si>
  <si>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</si>
  <si>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</si>
  <si>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</si>
  <si>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</si>
  <si>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</si>
  <si>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</si>
  <si>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</si>
  <si>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</si>
  <si>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</si>
  <si>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</si>
  <si>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</si>
  <si>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</si>
  <si>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</si>
  <si>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</si>
  <si>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</si>
  <si>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</si>
  <si>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</si>
  <si>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</si>
  <si>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</si>
  <si>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</si>
  <si>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</si>
  <si>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</si>
  <si>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</si>
  <si>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</si>
  <si>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</si>
  <si>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</si>
  <si>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</si>
  <si>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</si>
  <si>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</si>
  <si>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</si>
  <si>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</si>
  <si>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</si>
  <si>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</si>
  <si>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</si>
  <si>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</si>
  <si>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</si>
  <si>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</si>
  <si>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</si>
  <si>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</si>
  <si>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</si>
  <si>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</si>
  <si>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</si>
  <si>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</si>
  <si>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</si>
  <si>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</si>
  <si>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</si>
  <si>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</si>
  <si>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</si>
  <si>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</si>
  <si>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</si>
  <si>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</si>
  <si>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</si>
  <si>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</si>
  <si>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</si>
  <si>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</si>
  <si>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</si>
  <si>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</si>
  <si>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</si>
  <si>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</si>
  <si>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</si>
  <si>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</si>
  <si>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</si>
  <si>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</si>
  <si>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</si>
  <si>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</si>
  <si>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</si>
  <si>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</si>
  <si>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</si>
  <si>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</si>
  <si>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</si>
  <si>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</si>
  <si>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</si>
  <si>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</si>
  <si>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</si>
  <si>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</si>
  <si>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</si>
  <si>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</si>
  <si>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</si>
  <si>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</si>
  <si>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</si>
  <si>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</si>
  <si>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</si>
  <si>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</si>
  <si>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</si>
  <si>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</si>
  <si>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</si>
  <si>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</si>
  <si>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</si>
  <si>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</si>
  <si>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</si>
  <si>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</si>
  <si>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</si>
  <si>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</si>
  <si>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</si>
  <si>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</si>
  <si>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</si>
  <si>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</si>
  <si>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</si>
  <si>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</si>
  <si>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</si>
  <si>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</si>
  <si>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</si>
  <si>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</si>
  <si>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</si>
  <si>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</si>
  <si>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</si>
  <si>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</si>
  <si>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</si>
  <si>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</si>
  <si>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</si>
  <si>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</si>
  <si>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</si>
  <si>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</si>
  <si>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</si>
  <si>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</si>
  <si>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</si>
  <si>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</si>
  <si>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</si>
  <si>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</si>
  <si>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</si>
  <si>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</si>
  <si>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</si>
  <si>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</si>
  <si>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</si>
  <si>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</si>
  <si>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</si>
  <si>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</si>
  <si>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</si>
  <si>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</si>
  <si>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</si>
  <si>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</si>
  <si>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</si>
  <si>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</si>
  <si>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</si>
  <si>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</si>
  <si>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</si>
  <si>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</si>
  <si>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</si>
  <si>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</si>
  <si>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</si>
  <si>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</si>
  <si>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</si>
  <si>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</si>
  <si>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</si>
  <si>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</si>
  <si>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</si>
  <si>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</si>
  <si>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</si>
  <si>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</si>
  <si>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</si>
  <si>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</si>
  <si>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</si>
  <si>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</si>
  <si>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</si>
  <si>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</si>
  <si>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</si>
  <si>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</si>
  <si>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</si>
  <si>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</si>
  <si>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</si>
  <si>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</si>
  <si>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</si>
  <si>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</si>
  <si>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</si>
  <si>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</si>
  <si>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</si>
  <si>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</si>
  <si>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</si>
  <si>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</si>
  <si>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</si>
  <si>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</si>
  <si>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</si>
  <si>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</si>
  <si>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</si>
  <si>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</si>
  <si>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</si>
  <si>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</si>
  <si>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</si>
  <si>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</si>
  <si>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</si>
  <si>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</si>
  <si>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</si>
  <si>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</si>
  <si>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</si>
  <si>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</si>
  <si>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</si>
  <si>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</si>
  <si>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</si>
  <si>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</si>
  <si>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</si>
  <si>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</si>
  <si>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</si>
  <si>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</si>
  <si>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</si>
  <si>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</si>
  <si>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</si>
  <si>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</si>
  <si>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</si>
  <si>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</si>
  <si>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</si>
  <si>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</si>
  <si>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</si>
  <si>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</si>
  <si>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</si>
  <si>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</si>
  <si>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</si>
  <si>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</si>
  <si>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</si>
  <si>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</si>
  <si>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</si>
  <si>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</si>
  <si>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</si>
  <si>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</si>
  <si>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</si>
  <si>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</si>
  <si>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</si>
  <si>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</si>
  <si>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</si>
  <si>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</si>
  <si>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</si>
  <si>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</si>
  <si>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</si>
  <si>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</si>
  <si>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</si>
  <si>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</si>
  <si>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</si>
  <si>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</si>
  <si>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</si>
  <si>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</si>
  <si>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</si>
  <si>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</si>
  <si>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</si>
  <si>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</si>
  <si>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</si>
  <si>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</si>
  <si>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</si>
  <si>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</si>
  <si>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</si>
  <si>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</si>
  <si>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</si>
  <si>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</si>
  <si>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</si>
  <si>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</si>
  <si>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</si>
  <si>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</si>
  <si>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</si>
  <si>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</si>
  <si>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</si>
  <si>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</si>
  <si>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</si>
  <si>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</si>
  <si>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</si>
  <si>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</si>
  <si>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</si>
  <si>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</si>
  <si>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</si>
  <si>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</si>
  <si>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</si>
  <si>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</si>
  <si>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</si>
  <si>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</si>
  <si>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</si>
  <si>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</si>
  <si>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</si>
  <si>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</si>
  <si>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</si>
  <si>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</si>
  <si>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</si>
  <si>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</si>
  <si>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</si>
  <si>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</si>
  <si>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</si>
  <si>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</si>
  <si>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</si>
  <si>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</si>
  <si>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</si>
  <si>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</si>
  <si>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</si>
  <si>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</si>
  <si>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</si>
  <si>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</si>
  <si>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</si>
  <si>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</si>
  <si>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</si>
  <si>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</si>
  <si>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</si>
  <si>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</si>
  <si>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</si>
  <si>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</si>
  <si>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</si>
  <si>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</si>
  <si>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</si>
  <si>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</si>
  <si>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</si>
  <si>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</si>
  <si>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</si>
  <si>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</si>
  <si>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</si>
  <si>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</si>
  <si>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</si>
  <si>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</si>
  <si>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</si>
  <si>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</si>
  <si>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</si>
  <si>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</si>
  <si>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</si>
  <si>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</si>
  <si>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</si>
  <si>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</si>
  <si>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</si>
  <si>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</si>
  <si>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</si>
  <si>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</si>
  <si>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</si>
  <si>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</si>
  <si>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</si>
  <si>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</si>
  <si>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</si>
  <si>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</si>
  <si>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</si>
  <si>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</si>
  <si>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</si>
  <si>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</si>
  <si>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</si>
  <si>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</si>
  <si>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</si>
  <si>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</si>
  <si>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</si>
  <si>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</si>
  <si>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</si>
  <si>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</si>
  <si>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</si>
  <si>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</si>
  <si>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</si>
  <si>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</si>
  <si>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</si>
  <si>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</si>
  <si>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</si>
  <si>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</si>
  <si>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</si>
  <si>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</si>
  <si>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</si>
  <si>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</si>
  <si>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</si>
  <si>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</si>
  <si>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</si>
  <si>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</si>
  <si>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</si>
  <si>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</si>
  <si>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</si>
  <si>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</si>
  <si>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</si>
  <si>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</si>
  <si>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</si>
  <si>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</si>
  <si>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</si>
  <si>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</si>
  <si>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</si>
  <si>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</si>
  <si>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</si>
  <si>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</si>
  <si>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</si>
  <si>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</si>
  <si>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</si>
  <si>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</si>
  <si>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</si>
  <si>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</si>
  <si>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</si>
  <si>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</si>
  <si>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</si>
  <si>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</si>
  <si>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</si>
  <si>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</si>
  <si>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</si>
  <si>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</si>
  <si>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</si>
  <si>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</si>
  <si>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</si>
  <si>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</si>
  <si>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</si>
  <si>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</si>
  <si>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</si>
  <si>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</si>
  <si>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</si>
  <si>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</si>
  <si>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</si>
  <si>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</si>
  <si>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</si>
  <si>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</si>
  <si>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</si>
  <si>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</si>
  <si>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</si>
  <si>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</si>
  <si>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</si>
  <si>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</si>
  <si>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</si>
  <si>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</si>
  <si>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</si>
  <si>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</si>
  <si>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</si>
  <si>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</si>
  <si>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</si>
  <si>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</si>
  <si>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</si>
  <si>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</si>
  <si>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</si>
  <si>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</si>
  <si>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</si>
  <si>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</si>
  <si>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</si>
  <si>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</si>
  <si>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</si>
  <si>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</si>
  <si>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</si>
  <si>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</si>
  <si>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</si>
  <si>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</si>
  <si>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</si>
  <si>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</si>
  <si>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</si>
  <si>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</si>
  <si>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</si>
  <si>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</si>
  <si>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</si>
  <si>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</si>
  <si>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</si>
  <si>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</si>
  <si>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</si>
  <si>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</si>
  <si>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</si>
  <si>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</si>
  <si>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</si>
  <si>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</si>
  <si>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</si>
  <si>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</si>
  <si>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</si>
  <si>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</si>
  <si>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</si>
  <si>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</si>
  <si>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</si>
  <si>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</si>
  <si>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</si>
  <si>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</si>
  <si>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</si>
  <si>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</si>
  <si>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</si>
  <si>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</si>
  <si>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</si>
  <si>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</si>
  <si>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</si>
  <si>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</si>
  <si>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</si>
  <si>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</si>
  <si>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</si>
  <si>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</si>
  <si>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</si>
  <si>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</si>
  <si>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</si>
  <si>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</si>
  <si>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</si>
  <si>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</si>
  <si>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</si>
  <si>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</si>
  <si>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</si>
  <si>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</si>
  <si>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</si>
  <si>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</si>
  <si>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</si>
  <si>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</si>
  <si>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</si>
  <si>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</si>
  <si>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</si>
  <si>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</si>
  <si>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</si>
  <si>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</si>
  <si>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</si>
  <si>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</si>
  <si>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</si>
  <si>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</si>
  <si>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</si>
  <si>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</si>
  <si>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</si>
  <si>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</si>
  <si>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</si>
  <si>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</si>
  <si>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</si>
  <si>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</si>
  <si>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</si>
  <si>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</si>
  <si>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</si>
  <si>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</si>
  <si>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</si>
  <si>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</si>
  <si>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</si>
  <si>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</si>
  <si>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</si>
  <si>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</si>
  <si>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</si>
  <si>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</si>
  <si>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</si>
  <si>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</si>
  <si>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</si>
  <si>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</si>
  <si>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</si>
  <si>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</si>
  <si>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</si>
  <si>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</si>
  <si>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</si>
  <si>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</si>
  <si>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</si>
  <si>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</si>
  <si>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</si>
  <si>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</si>
  <si>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</si>
  <si>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</si>
  <si>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</si>
  <si>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</si>
  <si>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</si>
  <si>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</si>
  <si>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</si>
  <si>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</si>
  <si>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</si>
  <si>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</si>
  <si>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</si>
  <si>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</si>
  <si>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</si>
  <si>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</si>
  <si>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</si>
  <si>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</si>
  <si>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</si>
  <si>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</si>
  <si>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</si>
  <si>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</si>
  <si>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</si>
  <si>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</si>
  <si>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</si>
  <si>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</si>
  <si>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</si>
  <si>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</si>
  <si>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</si>
  <si>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</si>
  <si>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</si>
  <si>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</si>
  <si>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</si>
  <si>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</si>
  <si>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</si>
  <si>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</si>
  <si>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</si>
  <si>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</si>
  <si>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</si>
  <si>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</si>
  <si>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</si>
  <si>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</si>
  <si>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</si>
  <si>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</si>
  <si>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</si>
  <si>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</si>
  <si>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</si>
  <si>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</si>
  <si>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</si>
  <si>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</si>
  <si>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</si>
  <si>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</si>
  <si>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</si>
  <si>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</si>
  <si>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</si>
  <si>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</si>
  <si>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</si>
  <si>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</si>
  <si>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</si>
  <si>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</si>
  <si>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</si>
  <si>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</si>
  <si>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</si>
  <si>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</si>
  <si>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</si>
  <si>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</si>
  <si>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</si>
  <si>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</si>
  <si>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</si>
  <si>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</si>
  <si>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</si>
  <si>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</si>
  <si>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</si>
  <si>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</si>
  <si>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</si>
  <si>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</si>
  <si>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</si>
  <si>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</si>
  <si>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</si>
  <si>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</si>
  <si>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</si>
  <si>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</si>
  <si>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</si>
  <si>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</si>
  <si>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</si>
  <si>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</si>
  <si>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</si>
  <si>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</si>
  <si>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</si>
  <si>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</si>
  <si>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</si>
  <si>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</si>
  <si>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</si>
  <si>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</si>
  <si>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</si>
  <si>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</si>
  <si>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</si>
  <si>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</si>
  <si>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</si>
  <si>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</si>
  <si>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</si>
  <si>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</si>
  <si>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</si>
  <si>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</si>
  <si>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</si>
  <si>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</si>
  <si>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</si>
  <si>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</si>
  <si>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</si>
  <si>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</si>
  <si>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</si>
  <si>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</si>
  <si>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</si>
  <si>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</si>
  <si>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</si>
  <si>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</si>
  <si>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</si>
  <si>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</si>
  <si>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</si>
  <si>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</si>
  <si>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</si>
  <si>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</si>
  <si>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</si>
  <si>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</si>
  <si>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</si>
  <si>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</si>
  <si>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</si>
  <si>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</si>
  <si>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</si>
  <si>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</si>
  <si>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</si>
  <si>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</si>
  <si>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</si>
  <si>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</si>
  <si>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</si>
  <si>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</si>
  <si>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</si>
  <si>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</si>
  <si>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</si>
  <si>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</si>
  <si>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</si>
  <si>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</si>
  <si>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</si>
  <si>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</si>
  <si>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</si>
  <si>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</si>
  <si>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</si>
  <si>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</si>
  <si>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</si>
  <si>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</si>
  <si>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</si>
  <si>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</si>
  <si>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</si>
  <si>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</si>
  <si>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</si>
  <si>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</si>
  <si>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</si>
  <si>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</si>
  <si>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</si>
  <si>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</si>
  <si>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</si>
  <si>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</si>
  <si>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</si>
  <si>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</si>
  <si>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</si>
  <si>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</si>
  <si>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</si>
  <si>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</si>
  <si>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</si>
  <si>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</si>
  <si>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</si>
  <si>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</si>
  <si>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</si>
  <si>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</si>
  <si>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</si>
  <si>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</si>
  <si>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</si>
  <si>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</si>
  <si>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</si>
  <si>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</si>
  <si>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</si>
  <si>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</si>
  <si>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</si>
  <si>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</si>
  <si>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</si>
  <si>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</si>
  <si>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</si>
  <si>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</si>
  <si>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</si>
  <si>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</si>
  <si>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</si>
  <si>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</si>
  <si>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</si>
  <si>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</si>
  <si>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</si>
  <si>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</si>
  <si>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</si>
  <si>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</si>
  <si>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</si>
  <si>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</si>
  <si>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</si>
  <si>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</si>
  <si>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</si>
  <si>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</si>
  <si>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</si>
  <si>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</si>
  <si>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</si>
  <si>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</si>
  <si>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</si>
  <si>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</si>
  <si>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</si>
  <si>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</si>
  <si>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</si>
  <si>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</si>
  <si>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</si>
  <si>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</si>
  <si>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</si>
  <si>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</si>
  <si>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</si>
  <si>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</si>
  <si>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</si>
  <si>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</si>
  <si>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</si>
  <si>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</si>
  <si>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</si>
  <si>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</si>
  <si>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</si>
  <si>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</si>
  <si>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</si>
  <si>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</si>
  <si>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</si>
  <si>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</si>
  <si>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</si>
  <si>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</si>
  <si>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</si>
  <si>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</si>
  <si>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</si>
  <si>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</si>
  <si>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</si>
  <si>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</si>
  <si>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</si>
  <si>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</si>
  <si>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</si>
  <si>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</si>
  <si>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</si>
  <si>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</si>
  <si>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</si>
  <si>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</si>
  <si>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</si>
  <si>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</si>
  <si>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</si>
  <si>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</si>
  <si>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</si>
  <si>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</si>
  <si>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</si>
  <si>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</si>
  <si>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</si>
  <si>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</si>
  <si>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</si>
  <si>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</si>
  <si>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</si>
  <si>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</si>
  <si>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</si>
  <si>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</si>
  <si>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</si>
  <si>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</si>
  <si>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</si>
  <si>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</si>
  <si>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</si>
  <si>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</si>
  <si>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</si>
  <si>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</si>
  <si>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</si>
  <si>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</si>
  <si>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</si>
  <si>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</si>
  <si>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</si>
  <si>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</si>
  <si>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</si>
  <si>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</si>
  <si>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</si>
  <si>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</si>
  <si>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</si>
  <si>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</si>
  <si>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</si>
  <si>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</si>
  <si>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</si>
  <si>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</si>
  <si>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</si>
  <si>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</si>
  <si>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</si>
  <si>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</si>
  <si>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</si>
  <si>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</si>
  <si>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</si>
  <si>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</si>
  <si>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</si>
  <si>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</si>
  <si>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</si>
  <si>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</si>
  <si>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</si>
  <si>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</si>
  <si>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</si>
  <si>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</si>
  <si>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</si>
  <si>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</si>
  <si>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</si>
  <si>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</si>
  <si>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</si>
  <si>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</si>
  <si>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</si>
  <si>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</si>
  <si>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</si>
  <si>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</si>
  <si>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</si>
  <si>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</si>
  <si>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</si>
  <si>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</si>
  <si>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</si>
  <si>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</si>
  <si>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</si>
  <si>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</si>
  <si>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</si>
  <si>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</si>
  <si>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</si>
  <si>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</si>
  <si>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</si>
  <si>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</si>
  <si>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</si>
  <si>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</si>
  <si>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</si>
  <si>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</si>
  <si>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</si>
  <si>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</si>
  <si>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</si>
  <si>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</si>
  <si>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</si>
  <si>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</si>
  <si>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</si>
  <si>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</si>
  <si>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</si>
  <si>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</si>
  <si>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</si>
  <si>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</si>
  <si>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</si>
  <si>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</si>
  <si>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</si>
  <si>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</si>
  <si>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</si>
  <si>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</si>
  <si>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</si>
  <si>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</si>
  <si>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</si>
  <si>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</si>
  <si>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</si>
  <si>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</si>
  <si>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</si>
  <si>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</si>
  <si>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</si>
  <si>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</si>
  <si>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</si>
  <si>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</si>
  <si>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</si>
  <si>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</si>
  <si>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</si>
  <si>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</si>
  <si>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</si>
  <si>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</si>
  <si>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</si>
  <si>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</si>
  <si>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</si>
  <si>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</si>
  <si>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</si>
  <si>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</si>
  <si>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</si>
  <si>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</si>
  <si>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</si>
  <si>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</si>
  <si>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</si>
  <si>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</si>
  <si>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</si>
  <si>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</si>
  <si>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</si>
  <si>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</si>
  <si>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</si>
  <si>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</si>
  <si>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</si>
  <si>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</si>
  <si>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</si>
  <si>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</si>
  <si>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</si>
  <si>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</si>
  <si>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</si>
  <si>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</si>
  <si>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</si>
  <si>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</si>
  <si>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</si>
  <si>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</si>
  <si>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</si>
  <si>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</si>
  <si>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</si>
  <si>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</si>
  <si>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</si>
  <si>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</si>
  <si>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</si>
  <si>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</si>
  <si>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</si>
  <si>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</si>
  <si>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</si>
  <si>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</si>
  <si>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</si>
  <si>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</si>
  <si>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</si>
  <si>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</si>
  <si>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</si>
  <si>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</si>
  <si>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</si>
  <si>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</si>
  <si>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</si>
  <si>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</si>
  <si>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</si>
  <si>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</si>
  <si>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</si>
  <si>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</si>
  <si>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</si>
  <si>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</si>
  <si>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</si>
  <si>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</si>
  <si>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</si>
  <si>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</si>
  <si>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</si>
  <si>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</si>
  <si>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</si>
  <si>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</si>
  <si>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</si>
  <si>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</si>
  <si>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</si>
  <si>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</si>
  <si>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</si>
  <si>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</si>
  <si>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</si>
  <si>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</si>
  <si>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</si>
  <si>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</si>
  <si>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</si>
  <si>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</si>
  <si>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</si>
  <si>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</si>
  <si>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</si>
  <si>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</si>
  <si>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</si>
  <si>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</si>
  <si>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</si>
  <si>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</si>
  <si>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</si>
  <si>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</si>
  <si>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</si>
  <si>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</si>
  <si>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</si>
  <si>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</si>
  <si>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</si>
  <si>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</si>
  <si>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</si>
  <si>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</si>
  <si>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</si>
  <si>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</si>
  <si>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</si>
  <si>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</si>
  <si>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</si>
  <si>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</si>
  <si>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</si>
  <si>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</si>
  <si>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</si>
  <si>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</si>
  <si>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</si>
  <si>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</si>
  <si>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</si>
  <si>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</si>
  <si>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</si>
  <si>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</si>
  <si>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</si>
  <si>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</si>
  <si>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</si>
  <si>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</si>
  <si>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</si>
  <si>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</si>
  <si>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</si>
  <si>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</si>
  <si>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</si>
  <si>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</si>
  <si>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</si>
  <si>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</si>
  <si>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</si>
  <si>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</si>
  <si>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</si>
  <si>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</si>
  <si>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</si>
  <si>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</si>
  <si>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</si>
  <si>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</si>
  <si>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</si>
  <si>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</si>
  <si>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</si>
  <si>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</si>
  <si>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</si>
  <si>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</si>
  <si>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</si>
  <si>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</si>
  <si>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</si>
  <si>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</si>
  <si>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</si>
  <si>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</si>
  <si>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</si>
  <si>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</si>
  <si>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</si>
  <si>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</si>
  <si>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</si>
  <si>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</si>
  <si>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</si>
  <si>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</si>
  <si>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</si>
  <si>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</si>
  <si>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</si>
  <si>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</si>
  <si>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</si>
  <si>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</si>
  <si>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</si>
  <si>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</si>
  <si>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</si>
  <si>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</si>
  <si>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</si>
  <si>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</si>
  <si>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</si>
  <si>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</si>
  <si>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</si>
  <si>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</si>
  <si>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</si>
  <si>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</si>
  <si>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</si>
  <si>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</si>
  <si>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</si>
  <si>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</si>
  <si>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</si>
  <si>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</si>
  <si>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</si>
  <si>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</si>
  <si>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</si>
  <si>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</si>
  <si>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</si>
  <si>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</si>
  <si>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</si>
  <si>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</si>
  <si>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</si>
  <si>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</si>
  <si>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</si>
  <si>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</si>
  <si>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</si>
  <si>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</si>
  <si>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</si>
  <si>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</si>
  <si>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</si>
  <si>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</si>
  <si>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</si>
  <si>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</si>
  <si>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</si>
  <si>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</si>
  <si>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</si>
  <si>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</si>
  <si>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</si>
  <si>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</si>
  <si>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</si>
  <si>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</si>
  <si>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</si>
  <si>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</si>
  <si>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</si>
  <si>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</si>
  <si>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</si>
  <si>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</si>
  <si>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</si>
  <si>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</si>
  <si>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</si>
  <si>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</si>
  <si>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</si>
  <si>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</si>
  <si>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</si>
  <si>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</si>
  <si>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</si>
  <si>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</si>
  <si>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</si>
  <si>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</si>
  <si>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</si>
  <si>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</si>
  <si>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</si>
  <si>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</si>
  <si>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</si>
  <si>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</si>
  <si>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</si>
  <si>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</si>
  <si>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</si>
  <si>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</si>
  <si>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</si>
  <si>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</si>
  <si>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</si>
  <si>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</si>
  <si>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</si>
  <si>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</si>
  <si>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</si>
  <si>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</si>
  <si>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</si>
  <si>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</si>
  <si>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</si>
  <si>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</si>
  <si>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</si>
  <si>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</si>
  <si>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</si>
  <si>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</si>
  <si>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</si>
  <si>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</si>
  <si>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</si>
  <si>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</si>
  <si>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</si>
  <si>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</si>
  <si>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</si>
  <si>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</si>
  <si>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</si>
  <si>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</si>
  <si>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</si>
  <si>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</si>
  <si>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</si>
  <si>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</si>
  <si>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</si>
  <si>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</si>
  <si>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</si>
  <si>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</si>
  <si>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</si>
  <si>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</si>
  <si>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</si>
  <si>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</si>
  <si>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</si>
  <si>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</si>
  <si>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</si>
  <si>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</si>
  <si>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</si>
  <si>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</si>
  <si>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</si>
  <si>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</si>
  <si>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</si>
  <si>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</si>
  <si>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</si>
  <si>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</si>
  <si>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</si>
  <si>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</si>
  <si>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</si>
  <si>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</si>
  <si>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</si>
  <si>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</si>
  <si>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</si>
  <si>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</si>
  <si>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</si>
  <si>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</si>
  <si>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</si>
  <si>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</si>
  <si>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</si>
  <si>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</si>
  <si>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</si>
  <si>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</si>
  <si>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</si>
  <si>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</si>
  <si>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</si>
  <si>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</si>
  <si>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</si>
  <si>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</si>
  <si>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</si>
  <si>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</si>
  <si>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</si>
  <si>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</si>
  <si>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</si>
  <si>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</si>
  <si>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</si>
  <si>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</si>
  <si>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</si>
  <si>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</si>
  <si>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</si>
  <si>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</si>
  <si>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</si>
  <si>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</si>
  <si>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</si>
  <si>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</si>
  <si>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</si>
  <si>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</si>
  <si>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</si>
  <si>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</si>
  <si>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</si>
  <si>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</si>
  <si>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</si>
  <si>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</si>
  <si>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</si>
  <si>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</si>
  <si>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</si>
  <si>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</si>
  <si>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</si>
  <si>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</si>
  <si>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</si>
  <si>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</si>
  <si>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</si>
  <si>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</si>
  <si>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</si>
  <si>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</si>
  <si>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</si>
  <si>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</si>
  <si>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</si>
  <si>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</si>
  <si>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</si>
  <si>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</si>
  <si>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</si>
  <si>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</si>
  <si>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</si>
  <si>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</si>
  <si>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</si>
  <si>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</si>
  <si>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</si>
  <si>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</si>
  <si>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</si>
  <si>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</si>
  <si>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</si>
  <si>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</si>
  <si>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</si>
  <si>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</si>
  <si>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</si>
  <si>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</si>
  <si>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</si>
  <si>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</si>
  <si>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</si>
  <si>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</si>
  <si>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</si>
  <si>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</si>
  <si>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</si>
  <si>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</si>
  <si>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</si>
  <si>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</si>
  <si>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</si>
  <si>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</si>
  <si>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</si>
  <si>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</si>
  <si>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</si>
  <si>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</si>
  <si>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</si>
  <si>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</si>
  <si>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</si>
  <si>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</si>
  <si>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</si>
  <si>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</si>
  <si>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</si>
  <si>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</si>
  <si>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</si>
  <si>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</si>
  <si>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</si>
  <si>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</si>
  <si>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</si>
  <si>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</si>
  <si>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</si>
  <si>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</si>
  <si>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</si>
  <si>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</si>
  <si>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</si>
  <si>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</si>
  <si>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</si>
  <si>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</si>
  <si>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</si>
  <si>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</si>
  <si>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</si>
  <si>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</si>
  <si>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</si>
  <si>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</si>
  <si>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</si>
  <si>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</si>
  <si>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</si>
  <si>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</si>
  <si>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</si>
  <si>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</si>
  <si>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</si>
  <si>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</si>
  <si>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</si>
  <si>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</si>
  <si>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</si>
  <si>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</si>
  <si>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</si>
  <si>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</si>
  <si>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</si>
  <si>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</si>
  <si>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</si>
  <si>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</si>
  <si>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</si>
  <si>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</si>
  <si>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</si>
  <si>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</si>
  <si>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</si>
  <si>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</si>
  <si>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</si>
  <si>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</si>
  <si>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</si>
  <si>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</si>
  <si>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</si>
  <si>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</si>
  <si>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</si>
  <si>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</si>
  <si>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</si>
  <si>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</si>
  <si>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</si>
  <si>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</si>
  <si>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</si>
  <si>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</si>
  <si>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</si>
  <si>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</si>
  <si>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</si>
  <si>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</si>
  <si>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</si>
  <si>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</si>
  <si>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</si>
  <si>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</si>
  <si>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</si>
  <si>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</si>
  <si>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</si>
  <si>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</si>
  <si>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</si>
  <si>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</si>
  <si>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</si>
  <si>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</si>
  <si>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</si>
  <si>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</si>
  <si>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</si>
  <si>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</si>
  <si>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</si>
  <si>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</si>
  <si>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</si>
  <si>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</si>
  <si>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</si>
  <si>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</si>
  <si>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</si>
  <si>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</si>
  <si>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</si>
  <si>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</si>
  <si>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</si>
  <si>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</si>
  <si>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</si>
  <si>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</si>
  <si>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</si>
  <si>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</si>
  <si>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</si>
  <si>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</si>
  <si>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</si>
  <si>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</si>
  <si>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</si>
  <si>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</si>
  <si>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</si>
  <si>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</si>
  <si>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</si>
  <si>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</si>
  <si>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</si>
  <si>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</si>
  <si>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</si>
  <si>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</si>
  <si>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</si>
  <si>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</si>
  <si>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</si>
  <si>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</si>
  <si>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</si>
  <si>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</si>
  <si>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</si>
  <si>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</si>
  <si>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</si>
  <si>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</si>
  <si>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</si>
  <si>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</si>
  <si>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</si>
  <si>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</si>
  <si>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</si>
  <si>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</si>
  <si>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</si>
  <si>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</si>
  <si>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</si>
  <si>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</si>
  <si>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</si>
  <si>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</si>
  <si>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</si>
  <si>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</si>
  <si>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</si>
  <si>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</si>
  <si>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</si>
  <si>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</si>
  <si>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</si>
  <si>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</si>
  <si>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</si>
  <si>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</si>
  <si>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</si>
  <si>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</si>
  <si>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</si>
  <si>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</si>
  <si>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</si>
  <si>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</si>
  <si>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</si>
  <si>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</si>
  <si>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</si>
  <si>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</si>
  <si>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</si>
  <si>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</si>
  <si>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</si>
  <si>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</si>
  <si>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</si>
  <si>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</si>
  <si>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</si>
  <si>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</si>
  <si>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</si>
  <si>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</si>
  <si>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</si>
  <si>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</si>
  <si>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</si>
  <si>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</si>
  <si>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</si>
  <si>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</si>
  <si>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</si>
  <si>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</si>
  <si>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</si>
  <si>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</si>
  <si>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</si>
  <si>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</si>
  <si>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</si>
  <si>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</si>
  <si>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</si>
  <si>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</si>
  <si>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</si>
  <si>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</si>
  <si>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</si>
  <si>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</si>
  <si>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</si>
  <si>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</si>
  <si>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</si>
  <si>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</si>
  <si>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</si>
  <si>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</si>
  <si>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</si>
  <si>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</si>
  <si>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</si>
  <si>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</si>
  <si>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</si>
  <si>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</si>
  <si>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</si>
  <si>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</si>
  <si>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</si>
  <si>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</si>
  <si>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</si>
  <si>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</si>
  <si>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</si>
  <si>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</si>
  <si>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</si>
  <si>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</si>
  <si>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</si>
  <si>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</si>
  <si>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</si>
  <si>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</si>
  <si>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</si>
  <si>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</si>
  <si>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</si>
  <si>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</si>
  <si>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</si>
  <si>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</si>
  <si>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</si>
  <si>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</si>
  <si>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</si>
  <si>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</si>
  <si>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</si>
  <si>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</si>
  <si>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</si>
  <si>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</si>
  <si>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</si>
  <si>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</si>
  <si>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</si>
  <si>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</si>
  <si>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</si>
  <si>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</si>
  <si>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</si>
  <si>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</si>
  <si>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</si>
  <si>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</si>
  <si>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</si>
  <si>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</si>
  <si>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</si>
  <si>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</si>
  <si>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</si>
  <si>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</si>
  <si>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</si>
  <si>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</si>
  <si>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</si>
  <si>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</si>
  <si>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</si>
  <si>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</si>
  <si>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</si>
  <si>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</si>
  <si>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</si>
  <si>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</si>
  <si>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</si>
  <si>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</si>
  <si>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</si>
  <si>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</si>
  <si>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</si>
  <si>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</si>
  <si>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</si>
  <si>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</si>
  <si>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</si>
  <si>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</si>
  <si>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</si>
  <si>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</si>
  <si>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</si>
  <si>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</si>
  <si>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</si>
  <si>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</si>
  <si>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</si>
  <si>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</si>
  <si>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</si>
  <si>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</si>
  <si>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</si>
  <si>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</si>
  <si>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</si>
  <si>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</si>
  <si>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</si>
  <si>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</si>
  <si>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</si>
  <si>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</si>
  <si>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</si>
  <si>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</si>
  <si>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</si>
  <si>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</si>
  <si>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</si>
  <si>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</si>
  <si>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</si>
  <si>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</si>
  <si>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</si>
  <si>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</si>
  <si>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</si>
  <si>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</si>
  <si>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</si>
  <si>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</si>
  <si>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</si>
  <si>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</si>
  <si>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</si>
  <si>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</si>
  <si>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</si>
  <si>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</si>
  <si>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</si>
  <si>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</si>
  <si>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</si>
  <si>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</si>
  <si>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</si>
  <si>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</si>
  <si>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</si>
  <si>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</si>
  <si>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</si>
  <si>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</si>
  <si>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</si>
  <si>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</si>
  <si>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</si>
  <si>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</si>
  <si>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</si>
  <si>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</si>
  <si>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</si>
  <si>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</si>
  <si>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</si>
  <si>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</si>
  <si>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</si>
  <si>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</si>
  <si>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</si>
  <si>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</si>
  <si>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</si>
  <si>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</si>
  <si>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</si>
  <si>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</si>
  <si>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</si>
  <si>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</si>
  <si>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</si>
  <si>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</si>
  <si>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</si>
  <si>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</si>
  <si>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</si>
  <si>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</si>
  <si>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</si>
  <si>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</si>
  <si>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</si>
  <si>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</si>
  <si>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</si>
  <si>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</si>
  <si>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</si>
  <si>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</si>
  <si>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</si>
  <si>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</si>
  <si>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</si>
  <si>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</si>
  <si>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</si>
  <si>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</si>
  <si>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</si>
  <si>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</si>
  <si>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</si>
  <si>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</si>
  <si>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</si>
  <si>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</si>
  <si>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</si>
  <si>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</si>
  <si>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</si>
  <si>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</si>
  <si>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</si>
  <si>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</si>
  <si>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</si>
  <si>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</si>
  <si>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</si>
  <si>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</si>
  <si>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</si>
  <si>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</si>
  <si>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</si>
  <si>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</si>
  <si>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</si>
  <si>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</si>
  <si>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</si>
  <si>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</si>
  <si>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</si>
  <si>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</si>
  <si>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</si>
  <si>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</si>
  <si>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</si>
  <si>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</si>
  <si>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</si>
  <si>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</si>
  <si>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</si>
  <si>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</si>
  <si>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</si>
  <si>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</si>
  <si>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</si>
  <si>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</si>
  <si>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</si>
  <si>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</si>
  <si>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</si>
  <si>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</si>
  <si>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</si>
  <si>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</si>
  <si>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</si>
  <si>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</si>
  <si>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</si>
  <si>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</si>
  <si>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</si>
  <si>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</si>
  <si>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</si>
  <si>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</si>
  <si>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</si>
  <si>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</si>
  <si>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</si>
  <si>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</si>
  <si>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</si>
  <si>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</si>
  <si>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</si>
  <si>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</si>
  <si>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</si>
  <si>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</si>
  <si>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</si>
  <si>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</si>
  <si>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</si>
  <si>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</si>
  <si>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</si>
  <si>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</si>
  <si>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</si>
  <si>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</si>
  <si>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</si>
  <si>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</si>
  <si>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</si>
  <si>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</si>
  <si>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</si>
  <si>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</si>
  <si>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</si>
  <si>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</si>
  <si>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</si>
  <si>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</si>
  <si>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</si>
  <si>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</si>
  <si>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</si>
  <si>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</si>
  <si>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</si>
  <si>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</si>
  <si>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</si>
  <si>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</si>
  <si>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</si>
  <si>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</si>
  <si>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</si>
  <si>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</si>
  <si>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</si>
  <si>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</si>
  <si>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</si>
  <si>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</si>
  <si>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</si>
  <si>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</si>
  <si>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</si>
  <si>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</si>
  <si>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</si>
  <si>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</si>
  <si>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</si>
  <si>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</si>
  <si>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</si>
  <si>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</si>
  <si>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</si>
  <si>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</si>
  <si>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</si>
  <si>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</si>
  <si>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</si>
  <si>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</si>
  <si>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</si>
  <si>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</si>
  <si>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</si>
  <si>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</si>
  <si>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</si>
  <si>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</si>
  <si>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</si>
  <si>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</si>
  <si>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</si>
  <si>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</si>
  <si>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</si>
  <si>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</si>
  <si>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</si>
  <si>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</si>
  <si>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</si>
  <si>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</si>
  <si>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</si>
  <si>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</si>
  <si>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</si>
  <si>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</si>
  <si>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</si>
  <si>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</si>
  <si>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</si>
  <si>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</si>
  <si>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</si>
  <si>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</si>
  <si>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</si>
  <si>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</si>
  <si>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</si>
  <si>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</si>
  <si>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</si>
  <si>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</si>
  <si>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</si>
  <si>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</si>
  <si>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</si>
  <si>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</si>
  <si>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</si>
  <si>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</si>
  <si>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</si>
  <si>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</si>
  <si>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</si>
  <si>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</si>
  <si>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</si>
  <si>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</si>
  <si>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</si>
  <si>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</si>
  <si>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</si>
  <si>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</si>
  <si>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</si>
  <si>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</si>
  <si>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</si>
  <si>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</si>
  <si>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</si>
  <si>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</si>
  <si>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</si>
  <si>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</si>
  <si>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</si>
  <si>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</si>
  <si>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</si>
  <si>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</si>
  <si>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</si>
  <si>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</si>
  <si>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</si>
  <si>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</si>
  <si>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</si>
  <si>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</si>
  <si>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</si>
  <si>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</si>
  <si>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</si>
  <si>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</si>
  <si>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</si>
  <si>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</si>
  <si>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</si>
  <si>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</si>
  <si>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</si>
  <si>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</si>
  <si>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</si>
  <si>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</si>
  <si>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</si>
  <si>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</si>
  <si>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</si>
  <si>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</si>
  <si>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</si>
  <si>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</si>
  <si>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</si>
  <si>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</si>
  <si>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</si>
  <si>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</si>
  <si>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</si>
  <si>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</si>
  <si>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</si>
  <si>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</si>
  <si>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</si>
  <si>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</si>
  <si>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</si>
  <si>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</si>
  <si>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</si>
  <si>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</si>
  <si>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</si>
  <si>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</si>
  <si>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</si>
  <si>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</si>
  <si>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</si>
  <si>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</si>
  <si>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</si>
  <si>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</si>
  <si>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</si>
  <si>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</si>
  <si>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</si>
  <si>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</si>
  <si>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</si>
  <si>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</si>
  <si>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</si>
  <si>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</si>
  <si>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</si>
  <si>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</si>
  <si>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</si>
  <si>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</si>
  <si>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</si>
  <si>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</si>
  <si>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</si>
  <si>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</si>
  <si>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</si>
  <si>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</si>
  <si>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</si>
  <si>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</si>
  <si>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</si>
  <si>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</si>
  <si>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</si>
  <si>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</si>
  <si>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</si>
  <si>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</si>
  <si>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</si>
  <si>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</si>
  <si>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</si>
  <si>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</si>
  <si>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</si>
  <si>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</si>
  <si>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</si>
  <si>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</si>
  <si>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</si>
  <si>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</si>
  <si>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</si>
  <si>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</si>
  <si>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</si>
  <si>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</si>
  <si>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</si>
  <si>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</si>
  <si>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</si>
  <si>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</si>
  <si>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</si>
  <si>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</si>
  <si>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</si>
  <si>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</si>
  <si>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</si>
  <si>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</si>
  <si>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</si>
  <si>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</si>
  <si>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</si>
  <si>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</si>
  <si>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</si>
  <si>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</si>
  <si>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</si>
  <si>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</si>
  <si>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</si>
  <si>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</si>
  <si>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</si>
  <si>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</si>
  <si>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</si>
  <si>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</si>
  <si>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</si>
  <si>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</si>
  <si>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</si>
  <si>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</si>
  <si>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</si>
  <si>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</si>
  <si>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</si>
  <si>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</si>
  <si>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</si>
  <si>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</si>
  <si>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</si>
  <si>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</si>
  <si>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</si>
  <si>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</si>
  <si>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</si>
  <si>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</si>
  <si>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</si>
  <si>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</si>
  <si>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</si>
  <si>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</si>
  <si>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</si>
  <si>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</si>
  <si>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</si>
  <si>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</si>
  <si>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</si>
  <si>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</si>
  <si>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</si>
  <si>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</si>
  <si>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</si>
  <si>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</si>
  <si>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</si>
  <si>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</si>
  <si>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</si>
  <si>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</si>
  <si>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</si>
  <si>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</si>
  <si>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</si>
  <si>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</si>
  <si>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</si>
  <si>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</si>
  <si>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</si>
  <si>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</si>
  <si>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</si>
  <si>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</si>
  <si>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</si>
  <si>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</si>
  <si>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</si>
  <si>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</si>
  <si>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</si>
  <si>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</si>
  <si>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</si>
  <si>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</si>
  <si>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</si>
  <si>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</si>
  <si>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</si>
  <si>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</si>
  <si>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</si>
  <si>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</si>
  <si>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</si>
  <si>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</si>
  <si>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</si>
  <si>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</si>
  <si>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</si>
  <si>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</si>
  <si>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</si>
  <si>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</si>
  <si>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</si>
  <si>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</si>
  <si>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</si>
  <si>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</si>
  <si>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</si>
  <si>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</si>
  <si>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</si>
  <si>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</si>
  <si>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</si>
  <si>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</si>
  <si>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</si>
  <si>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</si>
  <si>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</si>
  <si>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</si>
  <si>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</si>
  <si>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</si>
  <si>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</si>
  <si>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</si>
  <si>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</si>
  <si>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</si>
  <si>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</si>
  <si>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</si>
  <si>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</si>
  <si>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</si>
  <si>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</si>
  <si>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</si>
  <si>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</si>
  <si>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</si>
  <si>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</si>
  <si>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</si>
  <si>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</si>
  <si>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</si>
  <si>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</si>
  <si>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</si>
  <si>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</si>
  <si>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</si>
  <si>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</si>
  <si>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</si>
  <si>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</si>
  <si>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</si>
  <si>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</si>
  <si>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</si>
  <si>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</si>
  <si>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</si>
  <si>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</si>
  <si>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</si>
  <si>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</si>
  <si>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</si>
  <si>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</si>
  <si>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</si>
  <si>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</si>
  <si>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</si>
  <si>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</si>
  <si>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</si>
  <si>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</si>
  <si>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</si>
  <si>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</si>
  <si>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</si>
  <si>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</si>
  <si>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</si>
  <si>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</si>
  <si>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</si>
  <si>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</si>
  <si>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</si>
  <si>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</si>
  <si>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</si>
  <si>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</si>
  <si>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</si>
  <si>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</si>
  <si>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</si>
  <si>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</si>
  <si>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</si>
  <si>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</si>
  <si>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</si>
  <si>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</si>
  <si>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</si>
  <si>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</si>
  <si>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</si>
  <si>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</si>
  <si>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</si>
  <si>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</si>
  <si>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</si>
  <si>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</si>
  <si>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</si>
  <si>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</si>
  <si>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</si>
  <si>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</si>
  <si>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</si>
  <si>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</si>
  <si>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</si>
  <si>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</si>
  <si>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</si>
  <si>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</si>
  <si>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</si>
  <si>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</si>
  <si>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</si>
  <si>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</si>
  <si>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</si>
  <si>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</si>
  <si>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</si>
  <si>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</si>
  <si>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</si>
  <si>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</si>
  <si>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</si>
  <si>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</si>
  <si>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</si>
  <si>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</si>
  <si>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</si>
  <si>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</si>
  <si>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</si>
  <si>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</si>
  <si>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</si>
  <si>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</si>
  <si>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</si>
  <si>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</si>
  <si>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</si>
  <si>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</si>
  <si>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</si>
  <si>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</si>
  <si>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</si>
  <si>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</si>
  <si>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</si>
  <si>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</si>
  <si>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</si>
  <si>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</si>
  <si>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</si>
  <si>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</si>
  <si>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</si>
  <si>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</si>
  <si>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</si>
  <si>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</si>
  <si>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</si>
  <si>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</si>
  <si>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</si>
  <si>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</si>
  <si>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</si>
  <si>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</si>
  <si>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</si>
  <si>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</si>
  <si>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</si>
  <si>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</si>
  <si>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</si>
  <si>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</si>
  <si>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</si>
  <si>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</si>
  <si>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</si>
  <si>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</si>
  <si>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</si>
  <si>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</si>
  <si>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</si>
  <si>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</si>
  <si>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</si>
  <si>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</si>
  <si>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</si>
  <si>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</si>
  <si>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</si>
  <si>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</si>
  <si>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</si>
  <si>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</si>
  <si>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</si>
  <si>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</si>
  <si>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</si>
  <si>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</si>
  <si>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</si>
  <si>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</si>
  <si>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</si>
  <si>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</si>
  <si>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</si>
  <si>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</si>
  <si>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</si>
  <si>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</si>
  <si>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</si>
  <si>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</si>
  <si>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</si>
  <si>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</si>
  <si>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</si>
  <si>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</si>
  <si>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</si>
  <si>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</si>
  <si>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</si>
  <si>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</si>
  <si>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</si>
  <si>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</si>
  <si>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</si>
  <si>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</si>
  <si>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</si>
  <si>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</si>
  <si>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</si>
  <si>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</si>
  <si>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</si>
  <si>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</si>
  <si>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</si>
  <si>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</si>
  <si>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</si>
  <si>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</si>
  <si>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</si>
  <si>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</si>
  <si>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</si>
  <si>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</si>
  <si>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</si>
  <si>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</si>
  <si>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</si>
  <si>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</si>
  <si>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</si>
  <si>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</si>
  <si>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</si>
  <si>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</si>
  <si>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</si>
  <si>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</si>
  <si>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</si>
  <si>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</si>
  <si>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</si>
  <si>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</si>
  <si>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</si>
  <si>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</si>
  <si>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</si>
  <si>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</si>
  <si>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</si>
  <si>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</si>
  <si>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</si>
  <si>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</si>
  <si>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</si>
  <si>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</si>
  <si>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</si>
  <si>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</si>
  <si>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</si>
  <si>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</si>
  <si>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</si>
  <si>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</si>
  <si>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</si>
  <si>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</si>
  <si>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</si>
  <si>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</si>
  <si>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</si>
  <si>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</si>
  <si>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</si>
  <si>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</si>
  <si>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</si>
  <si>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</si>
  <si>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</si>
  <si>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</si>
  <si>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</si>
  <si>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</si>
  <si>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</si>
  <si>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</si>
  <si>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</si>
  <si>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</si>
  <si>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</si>
  <si>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</si>
  <si>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</si>
  <si>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</si>
  <si>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</si>
  <si>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</si>
  <si>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</si>
  <si>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</si>
  <si>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</si>
  <si>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</si>
  <si>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</si>
  <si>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</si>
  <si>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</si>
  <si>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</si>
  <si>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</si>
  <si>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</si>
  <si>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</si>
  <si>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</si>
  <si>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</si>
  <si>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</si>
  <si>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</si>
  <si>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</si>
  <si>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</si>
  <si>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</si>
  <si>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</si>
  <si>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</si>
  <si>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</si>
  <si>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</si>
  <si>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</si>
  <si>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</si>
  <si>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</si>
  <si>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</si>
  <si>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</si>
  <si>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</si>
  <si>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</si>
  <si>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</si>
  <si>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</si>
  <si>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</si>
  <si>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</si>
  <si>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</si>
  <si>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</si>
  <si>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</si>
  <si>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</si>
  <si>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</si>
  <si>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</si>
  <si>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</si>
  <si>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</si>
  <si>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</si>
  <si>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</si>
  <si>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</si>
  <si>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</si>
  <si>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</si>
  <si>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</si>
  <si>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</si>
  <si>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</si>
  <si>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</si>
  <si>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</si>
  <si>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</si>
  <si>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</si>
  <si>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</si>
  <si>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</si>
  <si>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</si>
  <si>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</si>
  <si>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</si>
  <si>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</si>
  <si>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</si>
  <si>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</si>
  <si>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</si>
  <si>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</si>
  <si>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</si>
  <si>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</si>
  <si>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</si>
  <si>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</si>
  <si>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</si>
  <si>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</si>
  <si>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</si>
  <si>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</si>
  <si>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</si>
  <si>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</si>
  <si>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</si>
  <si>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</si>
  <si>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</si>
  <si>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</si>
  <si>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</si>
  <si>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</si>
  <si>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</si>
  <si>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</si>
  <si>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</si>
  <si>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</si>
  <si>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</si>
  <si>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</si>
  <si>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</si>
  <si>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</si>
  <si>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</si>
  <si>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</si>
  <si>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</si>
  <si>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</si>
  <si>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</si>
  <si>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</si>
  <si>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</si>
  <si>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</si>
  <si>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</si>
  <si>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</si>
  <si>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</si>
  <si>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</si>
  <si>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</si>
  <si>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</si>
  <si>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</si>
  <si>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</si>
  <si>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</si>
  <si>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</si>
  <si>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</si>
  <si>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</si>
  <si>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</si>
  <si>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</si>
  <si>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</si>
  <si>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</si>
  <si>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</si>
  <si>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</si>
  <si>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</si>
  <si>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</si>
  <si>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</si>
  <si>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</si>
  <si>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</si>
  <si>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</si>
  <si>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</si>
  <si>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</si>
  <si>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</si>
  <si>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</si>
  <si>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</si>
  <si>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</si>
  <si>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</si>
  <si>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</si>
  <si>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</si>
  <si>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</si>
  <si>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</si>
  <si>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</si>
  <si>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</si>
  <si>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</si>
  <si>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</si>
  <si>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</si>
  <si>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</si>
  <si>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</si>
  <si>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</si>
  <si>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</si>
  <si>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</si>
  <si>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</si>
  <si>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</si>
  <si>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</si>
  <si>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</si>
  <si>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</si>
  <si>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</si>
  <si>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</si>
  <si>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</si>
  <si>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</si>
  <si>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</si>
  <si>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</si>
  <si>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</si>
  <si>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</si>
  <si>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</si>
  <si>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</si>
  <si>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</si>
  <si>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</si>
  <si>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</si>
  <si>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</si>
  <si>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</si>
  <si>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</si>
  <si>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</si>
  <si>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</si>
  <si>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</si>
  <si>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</si>
  <si>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</si>
  <si>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</si>
  <si>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</si>
  <si>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</si>
  <si>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</si>
  <si>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</si>
  <si>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</si>
  <si>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</si>
  <si>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</si>
  <si>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</si>
  <si>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</si>
  <si>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</si>
  <si>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</si>
  <si>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</si>
  <si>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</si>
  <si>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</si>
  <si>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</si>
  <si>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</si>
  <si>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</si>
  <si>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</si>
  <si>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</si>
  <si>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</si>
  <si>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</si>
  <si>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</si>
  <si>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</si>
  <si>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</si>
  <si>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</si>
  <si>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</si>
  <si>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</si>
  <si>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</si>
  <si>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</si>
  <si>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</si>
  <si>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</si>
  <si>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</si>
  <si>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</si>
  <si>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</si>
  <si>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</si>
  <si>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</si>
  <si>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</si>
  <si>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</si>
  <si>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</si>
  <si>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</si>
  <si>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</si>
  <si>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</si>
  <si>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</si>
  <si>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</si>
  <si>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</si>
  <si>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</si>
  <si>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</si>
  <si>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</si>
  <si>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</si>
  <si>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</si>
  <si>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</si>
  <si>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</si>
  <si>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</si>
  <si>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</si>
  <si>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</si>
  <si>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</si>
  <si>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</si>
  <si>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</si>
  <si>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</si>
  <si>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</si>
  <si>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</si>
  <si>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</si>
  <si>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</si>
  <si>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</si>
  <si>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</si>
  <si>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</si>
  <si>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</si>
  <si>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</si>
  <si>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</si>
  <si>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</si>
  <si>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</si>
  <si>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</si>
  <si>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</si>
  <si>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</si>
  <si>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</si>
  <si>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</si>
  <si>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</si>
  <si>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</si>
  <si>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</si>
  <si>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</si>
  <si>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</si>
  <si>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</si>
  <si>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</si>
  <si>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</si>
  <si>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</si>
  <si>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</si>
  <si>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</si>
  <si>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</si>
  <si>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</si>
  <si>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</si>
  <si>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</si>
  <si>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</si>
  <si>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</si>
  <si>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</si>
  <si>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</si>
  <si>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</si>
  <si>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</si>
  <si>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</si>
  <si>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</si>
  <si>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</si>
  <si>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</si>
  <si>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</si>
  <si>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</si>
  <si>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</si>
  <si>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</si>
  <si>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</si>
  <si>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</si>
  <si>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</si>
  <si>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</si>
  <si>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</si>
  <si>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</si>
  <si>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</si>
  <si>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</si>
  <si>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</si>
  <si>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</si>
  <si>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</si>
  <si>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</si>
  <si>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</si>
  <si>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</si>
  <si>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</si>
  <si>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</si>
  <si>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</si>
  <si>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</si>
  <si>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</si>
  <si>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</si>
  <si>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</si>
  <si>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</si>
  <si>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</si>
  <si>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</si>
  <si>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</si>
  <si>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</si>
  <si>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</si>
  <si>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</si>
  <si>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</si>
  <si>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</si>
  <si>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</si>
  <si>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</si>
  <si>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</si>
  <si>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</si>
  <si>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</si>
  <si>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</si>
  <si>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</si>
  <si>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</si>
  <si>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</si>
  <si>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</si>
  <si>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</si>
  <si>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</si>
  <si>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</si>
  <si>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</si>
  <si>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</si>
  <si>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</si>
  <si>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</si>
  <si>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</si>
  <si>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</si>
  <si>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</si>
  <si>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</si>
  <si>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</si>
  <si>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</si>
  <si>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</si>
  <si>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</si>
  <si>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</si>
  <si>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</si>
  <si>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</si>
  <si>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</si>
  <si>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</si>
  <si>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</si>
  <si>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</si>
  <si>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</si>
  <si>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</si>
  <si>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</si>
  <si>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</si>
  <si>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</si>
  <si>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</si>
  <si>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</si>
  <si>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</si>
  <si>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</si>
  <si>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</si>
  <si>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</si>
  <si>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</si>
  <si>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</si>
  <si>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</si>
  <si>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</si>
  <si>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</si>
  <si>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</si>
  <si>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</si>
  <si>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</si>
  <si>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</si>
  <si>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</si>
  <si>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</si>
  <si>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</si>
  <si>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</si>
  <si>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</si>
  <si>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</si>
  <si>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</si>
  <si>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</si>
  <si>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</si>
  <si>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</si>
  <si>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</si>
  <si>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</si>
  <si>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</si>
  <si>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</si>
  <si>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</si>
  <si>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</si>
  <si>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</si>
  <si>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</si>
  <si>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</si>
  <si>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</si>
  <si>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</si>
  <si>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</si>
  <si>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</si>
  <si>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</si>
  <si>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</si>
  <si>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</si>
  <si>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</si>
  <si>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</si>
  <si>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</si>
  <si>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</si>
  <si>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</si>
  <si>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</si>
  <si>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</si>
  <si>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</si>
  <si>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</si>
  <si>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</si>
  <si>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</si>
  <si>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</si>
  <si>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</si>
  <si>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</si>
  <si>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</si>
  <si>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</si>
  <si>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</si>
  <si>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</si>
  <si>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</si>
  <si>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</si>
  <si>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</si>
  <si>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</si>
  <si>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</si>
  <si>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</si>
  <si>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</si>
  <si>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</si>
  <si>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</si>
  <si>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</si>
  <si>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</si>
  <si>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</si>
  <si>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</si>
  <si>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</si>
  <si>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</si>
  <si>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</si>
  <si>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</si>
  <si>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</si>
  <si>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</si>
  <si>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</si>
  <si>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</si>
  <si>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</si>
  <si>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</si>
  <si>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</si>
  <si>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</si>
  <si>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</si>
  <si>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</si>
  <si>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</si>
  <si>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</si>
  <si>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</si>
  <si>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</si>
  <si>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</si>
  <si>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</si>
  <si>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</si>
  <si>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</si>
  <si>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</si>
  <si>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</si>
  <si>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</si>
  <si>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</si>
  <si>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</si>
  <si>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</si>
  <si>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</si>
  <si>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</si>
  <si>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</si>
  <si>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</si>
  <si>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</si>
  <si>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</si>
  <si>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</si>
  <si>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</si>
  <si>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</si>
  <si>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</si>
  <si>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</si>
  <si>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</si>
  <si>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</si>
  <si>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</si>
  <si>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</si>
  <si>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</si>
  <si>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</si>
  <si>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</si>
  <si>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</si>
  <si>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</si>
  <si>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</si>
  <si>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</si>
  <si>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</si>
  <si>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</si>
  <si>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</si>
  <si>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</si>
  <si>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</si>
  <si>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</si>
  <si>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</si>
  <si>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</si>
  <si>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</si>
  <si>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</si>
  <si>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</si>
  <si>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</si>
  <si>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</si>
  <si>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</si>
  <si>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</si>
  <si>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</si>
  <si>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</si>
  <si>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</si>
  <si>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</si>
  <si>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</si>
  <si>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</si>
  <si>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</si>
  <si>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</si>
  <si>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</si>
  <si>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</si>
  <si>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</si>
  <si>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</si>
  <si>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</si>
  <si>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</si>
  <si>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</si>
  <si>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</si>
  <si>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</si>
  <si>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</si>
  <si>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</si>
  <si>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</si>
  <si>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</si>
  <si>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</si>
  <si>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</si>
  <si>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</si>
  <si>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</si>
  <si>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</si>
  <si>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</si>
  <si>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</si>
  <si>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</si>
  <si>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</si>
  <si>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</si>
  <si>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</si>
  <si>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</si>
  <si>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</si>
  <si>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</si>
  <si>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</si>
  <si>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</si>
  <si>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</si>
  <si>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</si>
  <si>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</si>
  <si>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</si>
  <si>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</si>
  <si>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</si>
  <si>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</si>
  <si>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</si>
  <si>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</si>
  <si>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</si>
  <si>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</si>
  <si>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</si>
  <si>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</si>
  <si>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</si>
  <si>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</si>
  <si>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</si>
  <si>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</si>
  <si>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</si>
  <si>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</si>
  <si>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</si>
  <si>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</si>
  <si>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</si>
  <si>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</si>
  <si>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</si>
  <si>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</si>
  <si>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</si>
  <si>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</si>
  <si>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</si>
  <si>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</si>
  <si>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</si>
  <si>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</si>
  <si>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</si>
  <si>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</si>
  <si>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</si>
  <si>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</si>
  <si>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</si>
  <si>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</si>
  <si>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</si>
  <si>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</si>
  <si>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</si>
  <si>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</si>
  <si>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</si>
  <si>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</si>
  <si>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</si>
  <si>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</si>
  <si>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</si>
  <si>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</si>
  <si>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</si>
  <si>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</si>
  <si>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</si>
  <si>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</si>
  <si>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</si>
  <si>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</si>
  <si>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</si>
  <si>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</si>
  <si>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</si>
  <si>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</si>
  <si>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</si>
  <si>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</si>
  <si>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</si>
  <si>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</si>
  <si>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</si>
  <si>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</si>
  <si>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</si>
  <si>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</si>
  <si>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</si>
  <si>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</si>
  <si>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</si>
  <si>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</si>
  <si>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</si>
  <si>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</si>
  <si>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</si>
  <si>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</si>
  <si>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</si>
  <si>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</si>
  <si>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</si>
  <si>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</si>
  <si>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</si>
  <si>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</si>
  <si>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</si>
  <si>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</si>
  <si>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</si>
  <si>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</si>
  <si>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</si>
  <si>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</si>
  <si>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</si>
  <si>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</si>
  <si>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</si>
  <si>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</si>
  <si>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</si>
  <si>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</si>
  <si>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</si>
  <si>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</si>
  <si>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</si>
  <si>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</si>
  <si>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</si>
  <si>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</si>
  <si>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</si>
  <si>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</si>
  <si>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</si>
  <si>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</si>
  <si>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</si>
  <si>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</si>
  <si>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</si>
  <si>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</si>
  <si>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</si>
  <si>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</si>
  <si>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</si>
  <si>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</si>
  <si>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</si>
  <si>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</si>
  <si>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</si>
  <si>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</si>
  <si>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</si>
  <si>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</si>
  <si>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</si>
  <si>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</si>
  <si>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</si>
  <si>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</si>
  <si>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</si>
  <si>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</si>
  <si>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</si>
  <si>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</si>
  <si>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</si>
  <si>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</si>
  <si>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</si>
  <si>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</si>
  <si>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</si>
  <si>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</si>
  <si>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</si>
  <si>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</si>
  <si>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</si>
  <si>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</si>
  <si>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</si>
  <si>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</si>
  <si>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</si>
  <si>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</si>
  <si>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</si>
  <si>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</si>
  <si>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</si>
  <si>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</si>
  <si>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</si>
  <si>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</si>
  <si>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</si>
  <si>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</si>
  <si>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</si>
  <si>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</si>
  <si>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</si>
  <si>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</si>
  <si>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</si>
  <si>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</si>
  <si>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</si>
  <si>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</si>
  <si>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</si>
  <si>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</si>
  <si>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</si>
  <si>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</si>
  <si>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</si>
  <si>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</si>
  <si>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</si>
  <si>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</si>
  <si>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</si>
  <si>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</si>
  <si>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</si>
  <si>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</si>
  <si>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</si>
  <si>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</si>
  <si>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</si>
  <si>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</si>
  <si>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</si>
  <si>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</si>
  <si>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</si>
  <si>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</si>
  <si>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</si>
  <si>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</si>
  <si>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</si>
  <si>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</si>
  <si>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</si>
  <si>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</si>
  <si>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</si>
  <si>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</si>
  <si>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</si>
  <si>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</si>
  <si>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</si>
  <si>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</si>
  <si>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</si>
  <si>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</si>
  <si>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</si>
  <si>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</si>
  <si>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</si>
  <si>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</si>
  <si>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</si>
  <si>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</si>
  <si>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</si>
  <si>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</si>
  <si>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</si>
  <si>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</si>
  <si>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</si>
  <si>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</si>
  <si>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</si>
  <si>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</si>
  <si>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</si>
  <si>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</si>
  <si>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</si>
  <si>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</si>
  <si>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</si>
  <si>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</si>
  <si>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</si>
  <si>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</si>
  <si>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</si>
  <si>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</si>
  <si>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</si>
  <si>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</si>
  <si>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</si>
  <si>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</si>
  <si>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</si>
  <si>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</si>
  <si>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</si>
  <si>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</si>
  <si>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</si>
  <si>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</si>
  <si>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</si>
  <si>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</si>
  <si>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</si>
  <si>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</si>
  <si>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</si>
  <si>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</si>
  <si>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</si>
  <si>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</si>
  <si>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</si>
  <si>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</si>
  <si>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</si>
  <si>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</si>
  <si>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</si>
  <si>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</si>
  <si>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</si>
  <si>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</si>
  <si>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</si>
  <si>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</si>
  <si>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</si>
  <si>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</si>
  <si>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</si>
  <si>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</si>
  <si>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</si>
  <si>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</si>
  <si>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</si>
  <si>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</si>
  <si>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</si>
  <si>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</si>
  <si>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</si>
  <si>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</si>
  <si>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</si>
  <si>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</si>
  <si>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</si>
  <si>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</si>
  <si>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</si>
  <si>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</si>
  <si>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</si>
  <si>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</si>
  <si>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</si>
  <si>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</si>
  <si>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</si>
  <si>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</si>
  <si>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</si>
  <si>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</si>
  <si>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</si>
  <si>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</si>
  <si>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</si>
  <si>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</si>
  <si>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</si>
  <si>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</si>
  <si>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</si>
  <si>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</si>
  <si>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</si>
  <si>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</si>
  <si>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</si>
  <si>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</si>
  <si>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</si>
  <si>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</si>
  <si>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</si>
  <si>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</si>
  <si>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</si>
  <si>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</si>
  <si>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</si>
  <si>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</si>
  <si>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</si>
  <si>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</si>
  <si>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</si>
  <si>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</si>
  <si>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</si>
  <si>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</si>
  <si>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</si>
  <si>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</si>
  <si>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</si>
  <si>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</si>
  <si>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</si>
  <si>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</si>
  <si>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</si>
  <si>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</si>
  <si>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</si>
  <si>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</si>
  <si>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</si>
  <si>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</si>
  <si>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</si>
  <si>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</si>
  <si>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</si>
  <si>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</si>
  <si>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</si>
  <si>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</si>
  <si>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</si>
  <si>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</si>
  <si>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</si>
  <si>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</si>
  <si>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</si>
  <si>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</si>
  <si>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</si>
  <si>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</si>
  <si>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</si>
  <si>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</si>
  <si>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</si>
  <si>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</si>
  <si>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</si>
  <si>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</si>
  <si>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</si>
  <si>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</si>
  <si>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</si>
  <si>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</si>
  <si>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</si>
  <si>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</si>
  <si>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</si>
  <si>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</si>
  <si>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</si>
  <si>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</si>
  <si>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</si>
  <si>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</si>
  <si>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</si>
  <si>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</si>
  <si>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</si>
  <si>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</si>
  <si>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</si>
  <si>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</si>
  <si>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</si>
  <si>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</si>
  <si>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</si>
  <si>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</si>
  <si>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</si>
  <si>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</si>
  <si>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</si>
  <si>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</si>
  <si>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</si>
  <si>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</si>
  <si>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</si>
  <si>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</si>
  <si>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</si>
  <si>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</si>
  <si>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</si>
  <si>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</si>
  <si>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</si>
  <si>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</si>
  <si>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</si>
  <si>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</si>
  <si>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</si>
  <si>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</si>
  <si>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</si>
  <si>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</si>
  <si>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</si>
  <si>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</si>
  <si>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</si>
  <si>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</si>
  <si>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</si>
  <si>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</si>
  <si>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</si>
  <si>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</si>
  <si>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</si>
  <si>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</si>
  <si>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</si>
  <si>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</si>
  <si>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</si>
  <si>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</si>
  <si>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</si>
  <si>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</si>
  <si>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</si>
  <si>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</si>
  <si>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</si>
  <si>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</si>
  <si>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</si>
  <si>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</si>
  <si>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</si>
  <si>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</si>
  <si>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</si>
  <si>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</si>
  <si>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</si>
  <si>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</si>
  <si>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</si>
  <si>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</si>
  <si>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</si>
  <si>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</si>
  <si>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</si>
  <si>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</si>
  <si>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</si>
  <si>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</si>
  <si>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</si>
  <si>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</si>
  <si>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</si>
  <si>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</si>
  <si>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</si>
  <si>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</si>
  <si>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</si>
  <si>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</si>
  <si>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</si>
  <si>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</si>
  <si>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</si>
  <si>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</si>
  <si>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</si>
  <si>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</si>
  <si>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</si>
  <si>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</si>
  <si>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</si>
  <si>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</si>
  <si>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</si>
  <si>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</si>
  <si>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</si>
  <si>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</si>
  <si>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</si>
  <si>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</si>
  <si>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</si>
  <si>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</si>
  <si>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</si>
  <si>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</si>
  <si>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</si>
  <si>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</si>
  <si>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</si>
  <si>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</si>
  <si>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</si>
  <si>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</si>
  <si>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</si>
  <si>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</si>
  <si>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</si>
  <si>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</si>
  <si>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</si>
  <si>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</si>
  <si>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</si>
  <si>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</si>
  <si>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</si>
  <si>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</si>
  <si>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</si>
  <si>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</si>
  <si>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</si>
  <si>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</si>
  <si>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</si>
  <si>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</si>
  <si>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</si>
  <si>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</si>
  <si>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</si>
  <si>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</si>
  <si>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</si>
  <si>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</si>
  <si>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</si>
  <si>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</si>
  <si>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</si>
  <si>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</si>
  <si>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</si>
  <si>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</si>
  <si>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</si>
  <si>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</si>
  <si>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</si>
  <si>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</si>
  <si>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</si>
  <si>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</si>
  <si>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</si>
  <si>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</si>
  <si>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</si>
  <si>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</si>
  <si>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</si>
  <si>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</si>
  <si>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</si>
  <si>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</si>
  <si>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</si>
  <si>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</si>
  <si>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</si>
  <si>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</si>
  <si>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</si>
  <si>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</si>
  <si>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</si>
  <si>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</si>
  <si>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</si>
  <si>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</si>
  <si>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</si>
  <si>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</si>
  <si>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</si>
  <si>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</si>
  <si>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</si>
  <si>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</si>
  <si>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</si>
  <si>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</si>
  <si>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</si>
  <si>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</si>
  <si>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</si>
  <si>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</si>
  <si>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</si>
  <si>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</si>
  <si>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</si>
  <si>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</si>
  <si>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</si>
  <si>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</si>
  <si>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</si>
  <si>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</si>
  <si>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</si>
  <si>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</si>
  <si>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</si>
  <si>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</si>
  <si>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</si>
  <si>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</si>
  <si>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</si>
  <si>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</si>
  <si>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</si>
  <si>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</si>
  <si>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</si>
  <si>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</si>
  <si>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</si>
  <si>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</si>
  <si>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</si>
  <si>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</si>
  <si>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</si>
  <si>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</si>
  <si>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</si>
  <si>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</si>
  <si>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</si>
  <si>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</si>
  <si>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</si>
  <si>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</si>
  <si>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</si>
  <si>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</si>
  <si>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</si>
  <si>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</si>
  <si>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</si>
  <si>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</si>
  <si>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</si>
  <si>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</si>
  <si>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</si>
  <si>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</si>
  <si>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</si>
  <si>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</si>
  <si>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</si>
  <si>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</si>
  <si>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</si>
  <si>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</si>
  <si>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</si>
  <si>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</si>
  <si>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</si>
  <si>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</si>
  <si>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</si>
  <si>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</si>
  <si>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</si>
  <si>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</si>
  <si>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</si>
  <si>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</si>
  <si>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</si>
  <si>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</si>
  <si>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</si>
  <si>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</si>
  <si>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</si>
  <si>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</si>
  <si>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</si>
  <si>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</si>
  <si>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</si>
  <si>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</si>
  <si>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</si>
  <si>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</si>
  <si>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</si>
  <si>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</si>
  <si>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</si>
  <si>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</si>
  <si>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</si>
  <si>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</si>
  <si>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</si>
  <si>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</si>
  <si>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</si>
  <si>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</si>
  <si>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</si>
  <si>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</si>
  <si>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</si>
  <si>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</si>
  <si>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</si>
  <si>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</si>
  <si>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</si>
  <si>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</si>
  <si>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</si>
  <si>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</si>
  <si>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</si>
  <si>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</si>
  <si>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</si>
  <si>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</si>
  <si>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</si>
  <si>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</si>
  <si>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</si>
  <si>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</si>
  <si>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</si>
  <si>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</si>
  <si>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</si>
  <si>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</si>
  <si>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</si>
  <si>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</si>
  <si>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</si>
  <si>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</si>
  <si>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</si>
  <si>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</si>
  <si>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</si>
  <si>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</si>
  <si>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</si>
  <si>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</si>
  <si>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</si>
  <si>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</si>
  <si>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</si>
  <si>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</si>
  <si>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</si>
  <si>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</si>
  <si>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</si>
  <si>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</si>
  <si>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</si>
  <si>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</si>
  <si>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</si>
  <si>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</si>
  <si>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</si>
  <si>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</si>
  <si>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</si>
  <si>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</si>
  <si>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</si>
  <si>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</si>
  <si>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</si>
  <si>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</si>
  <si>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</si>
  <si>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</si>
  <si>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</si>
  <si>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</si>
  <si>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</si>
  <si>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</si>
  <si>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</si>
  <si>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</si>
  <si>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</si>
  <si>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</si>
  <si>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</si>
  <si>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</si>
  <si>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</si>
  <si>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</si>
  <si>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</si>
  <si>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</si>
  <si>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</si>
  <si>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</si>
  <si>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</si>
  <si>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</si>
  <si>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</si>
  <si>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</si>
  <si>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</si>
  <si>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</si>
  <si>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</si>
  <si>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</si>
  <si>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</si>
  <si>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</si>
  <si>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</si>
  <si>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</si>
  <si>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</si>
  <si>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</si>
  <si>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</si>
  <si>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</si>
  <si>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</si>
  <si>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</si>
  <si>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</si>
  <si>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</si>
  <si>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</si>
  <si>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</si>
  <si>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</si>
  <si>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</si>
  <si>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</si>
  <si>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</si>
  <si>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</si>
  <si>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</si>
  <si>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</si>
  <si>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</si>
  <si>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</si>
  <si>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</si>
  <si>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</si>
  <si>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</si>
  <si>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</si>
  <si>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</si>
  <si>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</si>
  <si>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</si>
  <si>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</si>
  <si>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</si>
  <si>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</si>
  <si>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</si>
  <si>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</si>
  <si>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</si>
  <si>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</si>
  <si>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</si>
  <si>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</si>
  <si>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</si>
  <si>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</si>
  <si>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</si>
  <si>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</si>
  <si>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</si>
  <si>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</si>
  <si>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</si>
  <si>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</si>
  <si>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</si>
  <si>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</si>
  <si>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</si>
  <si>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</si>
  <si>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</si>
  <si>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</si>
  <si>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</si>
  <si>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</si>
  <si>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</si>
  <si>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</si>
  <si>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</si>
  <si>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</si>
  <si>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</si>
  <si>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</si>
  <si>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</si>
  <si>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</si>
  <si>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</si>
  <si>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</si>
  <si>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</si>
  <si>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</si>
  <si>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</si>
  <si>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</si>
  <si>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</si>
  <si>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</si>
  <si>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</si>
  <si>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</si>
  <si>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</si>
  <si>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</si>
  <si>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</si>
  <si>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</si>
  <si>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</si>
  <si>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</si>
  <si>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</si>
  <si>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</si>
  <si>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</si>
  <si>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</si>
  <si>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</si>
  <si>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</si>
  <si>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</si>
  <si>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</si>
  <si>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</si>
  <si>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</si>
  <si>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</si>
  <si>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</si>
  <si>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</si>
  <si>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</si>
  <si>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</si>
  <si>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</si>
  <si>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</si>
  <si>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</si>
  <si>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</si>
  <si>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</si>
  <si>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</si>
  <si>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</si>
  <si>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</si>
  <si>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</si>
  <si>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</si>
  <si>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</si>
  <si>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</si>
  <si>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</si>
  <si>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</si>
  <si>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</si>
  <si>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</si>
  <si>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</si>
  <si>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</si>
  <si>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</si>
  <si>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</si>
  <si>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</si>
  <si>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</si>
  <si>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</si>
  <si>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</si>
  <si>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</si>
  <si>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</si>
  <si>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</si>
  <si>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</si>
  <si>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</si>
  <si>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</si>
  <si>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</si>
  <si>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</si>
  <si>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</si>
  <si>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</si>
  <si>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</si>
  <si>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</si>
  <si>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</si>
  <si>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</si>
  <si>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</si>
  <si>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</si>
  <si>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</si>
  <si>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</si>
  <si>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</si>
  <si>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</si>
  <si>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</si>
  <si>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</si>
  <si>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</si>
  <si>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</si>
  <si>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</si>
  <si>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</si>
  <si>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</si>
  <si>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</si>
  <si>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</si>
  <si>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</si>
  <si>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</si>
  <si>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</si>
  <si>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</si>
  <si>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</si>
  <si>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</si>
  <si>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</si>
  <si>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</si>
  <si>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</si>
  <si>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</si>
  <si>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</si>
  <si>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</si>
  <si>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</si>
  <si>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</si>
  <si>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</si>
  <si>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</si>
  <si>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</si>
  <si>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</si>
  <si>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</si>
  <si>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</si>
  <si>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</si>
  <si>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</si>
  <si>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</si>
  <si>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</si>
  <si>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</si>
  <si>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</si>
  <si>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</si>
  <si>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</si>
  <si>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</si>
  <si>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</si>
  <si>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</si>
  <si>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</si>
  <si>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</si>
  <si>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</si>
  <si>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</si>
  <si>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</si>
  <si>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</si>
  <si>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</si>
  <si>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</si>
  <si>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</si>
  <si>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</si>
  <si>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</si>
  <si>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</si>
  <si>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</si>
  <si>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</si>
  <si>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</si>
  <si>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</si>
  <si>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</si>
  <si>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</si>
  <si>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</si>
  <si>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</si>
  <si>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</si>
  <si>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</si>
  <si>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</si>
  <si>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</si>
  <si>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</si>
  <si>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</si>
  <si>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</si>
  <si>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</si>
  <si>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</si>
  <si>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</si>
  <si>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</si>
  <si>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</si>
  <si>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</si>
  <si>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</si>
  <si>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</si>
  <si>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</si>
  <si>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</si>
  <si>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</si>
  <si>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</si>
  <si>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</si>
  <si>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</si>
  <si>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</si>
  <si>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</si>
  <si>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</si>
  <si>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</si>
  <si>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</si>
  <si>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</si>
  <si>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</si>
  <si>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</si>
  <si>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</si>
  <si>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</si>
  <si>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</si>
  <si>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</si>
  <si>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</si>
  <si>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</si>
  <si>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</si>
  <si>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</si>
  <si>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</si>
  <si>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</si>
  <si>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</si>
  <si>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</si>
  <si>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</si>
  <si>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</si>
  <si>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</si>
  <si>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</si>
  <si>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</si>
  <si>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</si>
  <si>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</si>
  <si>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</si>
  <si>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</si>
  <si>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</si>
  <si>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</si>
  <si>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</si>
  <si>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</si>
  <si>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</si>
  <si>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</si>
  <si>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</si>
  <si>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</si>
  <si>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</si>
  <si>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</si>
  <si>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</si>
  <si>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</si>
  <si>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</si>
  <si>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</si>
  <si>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</si>
  <si>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</si>
  <si>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</si>
  <si>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</si>
  <si>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</si>
  <si>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</si>
  <si>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</si>
  <si>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</si>
  <si>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</si>
  <si>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</si>
  <si>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</si>
  <si>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</si>
  <si>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</si>
  <si>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</si>
  <si>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</si>
  <si>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</si>
  <si>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</si>
  <si>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</si>
  <si>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</si>
  <si>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</si>
  <si>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</si>
  <si>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</si>
  <si>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</si>
  <si>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</si>
  <si>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</si>
  <si>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</si>
  <si>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</si>
  <si>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</si>
  <si>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</si>
  <si>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</si>
  <si>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</si>
  <si>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</si>
  <si>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</si>
  <si>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</si>
  <si>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</si>
  <si>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</si>
  <si>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</si>
  <si>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</si>
  <si>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</si>
  <si>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</si>
  <si>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</si>
  <si>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</si>
  <si>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</si>
  <si>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</si>
  <si>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</si>
  <si>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</si>
  <si>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</si>
  <si>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</si>
  <si>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</si>
  <si>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</si>
  <si>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</si>
  <si>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</si>
  <si>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</si>
  <si>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</si>
  <si>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</si>
  <si>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</si>
  <si>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</si>
  <si>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</si>
  <si>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</si>
  <si>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</si>
  <si>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</si>
  <si>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</si>
  <si>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</si>
  <si>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</si>
  <si>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</si>
  <si>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</si>
  <si>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</si>
  <si>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</si>
  <si>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</si>
  <si>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</si>
  <si>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</si>
  <si>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</si>
  <si>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</si>
  <si>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</si>
  <si>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</si>
  <si>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</si>
  <si>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</si>
  <si>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</si>
  <si>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</si>
  <si>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</si>
  <si>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</si>
  <si>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</si>
  <si>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</si>
  <si>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</si>
  <si>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</si>
  <si>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</si>
  <si>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</si>
  <si>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</si>
  <si>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</si>
  <si>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</si>
  <si>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</si>
  <si>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</si>
  <si>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</si>
  <si>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</si>
  <si>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</si>
  <si>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</si>
  <si>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</si>
  <si>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</si>
  <si>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</si>
  <si>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</si>
  <si>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</si>
  <si>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</si>
  <si>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</si>
  <si>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</si>
  <si>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</si>
  <si>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</si>
  <si>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</si>
  <si>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</si>
  <si>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</si>
  <si>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</si>
  <si>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</si>
  <si>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</si>
  <si>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</si>
  <si>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</si>
  <si>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</si>
  <si>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</si>
  <si>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</si>
  <si>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</si>
  <si>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</si>
  <si>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</si>
  <si>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</si>
  <si>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</si>
  <si>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</si>
  <si>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</si>
  <si>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</si>
  <si>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</si>
  <si>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</si>
  <si>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</si>
  <si>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</si>
  <si>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</si>
  <si>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</si>
  <si>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</si>
  <si>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</si>
  <si>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</si>
  <si>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</si>
  <si>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</si>
  <si>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</si>
  <si>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</si>
  <si>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</si>
  <si>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</si>
  <si>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</si>
  <si>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</si>
  <si>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</si>
  <si>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</si>
  <si>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</si>
  <si>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</si>
  <si>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</si>
  <si>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</si>
  <si>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</si>
  <si>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</si>
  <si>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</si>
  <si>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</si>
  <si>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</si>
  <si>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</si>
  <si>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</si>
  <si>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</si>
  <si>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</si>
  <si>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</si>
  <si>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</si>
  <si>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</si>
  <si>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</si>
  <si>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</si>
  <si>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</si>
  <si>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</si>
  <si>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</si>
  <si>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</si>
  <si>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</si>
  <si>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</si>
  <si>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</si>
  <si>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</si>
  <si>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</si>
  <si>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</si>
  <si>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</si>
  <si>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</si>
  <si>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</si>
  <si>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</si>
  <si>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</si>
  <si>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</si>
  <si>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</si>
  <si>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</si>
  <si>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</si>
  <si>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</si>
  <si>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</si>
  <si>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</si>
  <si>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</si>
  <si>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</si>
  <si>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</si>
  <si>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</si>
  <si>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</si>
  <si>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</si>
  <si>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</si>
  <si>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</si>
  <si>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</si>
  <si>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</si>
  <si>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</si>
  <si>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</si>
  <si>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</si>
  <si>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</si>
  <si>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</si>
  <si>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</si>
  <si>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</si>
  <si>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</si>
  <si>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</si>
  <si>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</si>
  <si>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</si>
  <si>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</si>
  <si>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</si>
  <si>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</si>
  <si>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</si>
  <si>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</si>
  <si>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</si>
  <si>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</si>
  <si>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</si>
  <si>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</si>
  <si>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</si>
  <si>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</si>
  <si>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</si>
  <si>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</si>
  <si>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</si>
  <si>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</si>
  <si>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</si>
  <si>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</si>
  <si>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</si>
  <si>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</si>
  <si>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</si>
  <si>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</si>
  <si>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</si>
  <si>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</si>
  <si>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</si>
  <si>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</si>
  <si>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</si>
  <si>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</si>
  <si>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</si>
  <si>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</si>
  <si>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</si>
  <si>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</si>
  <si>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</si>
  <si>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</si>
  <si>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</si>
  <si>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</si>
  <si>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</si>
  <si>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</si>
  <si>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</si>
  <si>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</si>
  <si>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</si>
  <si>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</si>
  <si>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</si>
  <si>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</si>
  <si>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</si>
  <si>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</si>
  <si>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</si>
  <si>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</si>
  <si>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</si>
  <si>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</si>
  <si>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</si>
  <si>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</si>
  <si>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</si>
  <si>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</si>
  <si>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</si>
  <si>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</si>
  <si>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</si>
  <si>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</si>
  <si>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</si>
  <si>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</si>
  <si>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</si>
  <si>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</si>
  <si>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</si>
  <si>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</si>
  <si>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</si>
  <si>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</si>
  <si>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</si>
  <si>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</si>
  <si>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</si>
  <si>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</si>
  <si>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</si>
  <si>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</si>
  <si>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</si>
  <si>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</si>
  <si>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</si>
  <si>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</si>
  <si>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</si>
  <si>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</si>
  <si>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</si>
  <si>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</si>
  <si>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</si>
  <si>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</si>
  <si>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</si>
  <si>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</si>
  <si>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</si>
  <si>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</si>
  <si>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</si>
  <si>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</si>
  <si>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</si>
  <si>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</si>
  <si>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</si>
  <si>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</si>
  <si>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</si>
  <si>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</si>
  <si>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</si>
  <si>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</si>
  <si>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</si>
  <si>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</si>
  <si>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</si>
  <si>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</si>
  <si>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</si>
  <si>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</si>
  <si>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</si>
  <si>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</si>
  <si>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</si>
  <si>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</si>
  <si>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</si>
  <si>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</si>
  <si>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</si>
  <si>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</si>
  <si>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</si>
  <si>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</si>
  <si>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</si>
  <si>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</si>
  <si>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</si>
  <si>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</si>
  <si>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</si>
  <si>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</si>
  <si>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</si>
  <si>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</si>
  <si>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</si>
  <si>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</si>
  <si>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</si>
  <si>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</si>
  <si>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</si>
  <si>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</si>
  <si>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</si>
  <si>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</si>
  <si>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</si>
  <si>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</si>
  <si>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</si>
  <si>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</si>
  <si>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</si>
  <si>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</si>
  <si>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</si>
  <si>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</si>
  <si>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</si>
  <si>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</si>
  <si>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</si>
  <si>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</si>
  <si>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</si>
  <si>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</si>
  <si>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</si>
  <si>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</si>
  <si>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</si>
  <si>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</si>
  <si>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</si>
  <si>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</si>
  <si>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</si>
  <si>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</si>
  <si>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</si>
  <si>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</si>
  <si>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</si>
  <si>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</si>
  <si>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</si>
  <si>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</si>
  <si>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</si>
  <si>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</si>
  <si>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</si>
  <si>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</si>
  <si>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</si>
  <si>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</si>
  <si>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</si>
  <si>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</si>
  <si>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</si>
  <si>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</si>
  <si>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</si>
  <si>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</si>
  <si>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</si>
  <si>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</si>
  <si>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</si>
  <si>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</si>
  <si>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</si>
  <si>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</si>
  <si>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</si>
  <si>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</si>
  <si>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</si>
  <si>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</si>
  <si>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</si>
  <si>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</si>
  <si>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</si>
  <si>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</si>
  <si>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</si>
  <si>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</si>
  <si>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</si>
  <si>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</si>
  <si>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</si>
  <si>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</si>
  <si>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</si>
  <si>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</si>
  <si>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</si>
  <si>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</si>
  <si>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</si>
  <si>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</si>
  <si>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</si>
  <si>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</si>
  <si>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</si>
  <si>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</si>
  <si>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</si>
  <si>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</si>
  <si>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</si>
  <si>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</si>
  <si>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</si>
  <si>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</si>
  <si>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</si>
  <si>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</si>
  <si>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</si>
  <si>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</si>
  <si>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</si>
  <si>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</si>
  <si>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</si>
  <si>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</si>
  <si>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</si>
  <si>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</si>
  <si>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</si>
  <si>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</si>
  <si>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</si>
  <si>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</si>
  <si>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</si>
  <si>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</si>
  <si>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</si>
  <si>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</si>
  <si>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</si>
  <si>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</si>
  <si>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</si>
  <si>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</si>
  <si>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</si>
  <si>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</si>
  <si>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</si>
  <si>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</si>
  <si>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</si>
  <si>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</si>
  <si>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</si>
  <si>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</si>
  <si>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</si>
  <si>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</si>
  <si>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</si>
  <si>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</si>
  <si>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</si>
  <si>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</si>
  <si>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</si>
  <si>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</si>
  <si>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</si>
  <si>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</si>
  <si>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</si>
  <si>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</si>
  <si>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</si>
  <si>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</si>
  <si>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</si>
  <si>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</si>
  <si>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</si>
  <si>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</si>
  <si>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</si>
  <si>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</si>
  <si>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</si>
  <si>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</si>
  <si>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</si>
  <si>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</si>
  <si>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</si>
  <si>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</si>
  <si>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</si>
  <si>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</si>
  <si>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</si>
  <si>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</si>
  <si>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</si>
  <si>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</si>
  <si>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</si>
  <si>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</si>
  <si>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</si>
  <si>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</si>
  <si>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</si>
  <si>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</si>
  <si>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</si>
  <si>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</si>
  <si>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</si>
  <si>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</si>
  <si>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</si>
  <si>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</si>
  <si>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</si>
  <si>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</si>
  <si>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</si>
  <si>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</si>
  <si>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</si>
  <si>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</si>
  <si>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</si>
  <si>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</si>
  <si>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</si>
  <si>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</si>
  <si>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</si>
  <si>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</si>
  <si>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</si>
  <si>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</si>
  <si>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</si>
  <si>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</si>
  <si>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</si>
  <si>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</si>
  <si>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</si>
  <si>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</si>
  <si>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</si>
  <si>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</si>
  <si>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</si>
  <si>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</si>
  <si>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</si>
  <si>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</si>
  <si>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</si>
  <si>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</si>
  <si>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</si>
  <si>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</si>
  <si>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</si>
  <si>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</si>
  <si>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</si>
  <si>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</si>
  <si>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</si>
  <si>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</si>
  <si>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</si>
  <si>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</si>
  <si>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</si>
  <si>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</si>
  <si>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</si>
  <si>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</si>
  <si>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</si>
  <si>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</si>
  <si>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</si>
  <si>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</si>
  <si>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</si>
  <si>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</si>
  <si>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</si>
  <si>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</si>
  <si>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</si>
  <si>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</si>
  <si>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</si>
  <si>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</si>
  <si>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</si>
  <si>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</si>
  <si>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</si>
  <si>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</si>
  <si>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</si>
  <si>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</si>
  <si>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</si>
  <si>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</si>
  <si>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</si>
  <si>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</si>
  <si>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</si>
  <si>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</si>
  <si>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</si>
  <si>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</si>
  <si>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</si>
  <si>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</si>
  <si>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</si>
  <si>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</si>
  <si>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</si>
  <si>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</si>
  <si>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</si>
  <si>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</si>
  <si>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</si>
  <si>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</si>
  <si>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</si>
  <si>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</si>
  <si>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</si>
  <si>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</si>
  <si>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</si>
  <si>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</si>
  <si>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</si>
  <si>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</si>
  <si>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</si>
  <si>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</si>
  <si>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</si>
  <si>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</si>
  <si>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</si>
  <si>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</si>
  <si>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</si>
  <si>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</si>
  <si>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</si>
  <si>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</si>
  <si>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</si>
  <si>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</si>
  <si>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</si>
  <si>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</si>
  <si>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</si>
  <si>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</si>
  <si>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</si>
  <si>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</si>
  <si>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</si>
  <si>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</si>
  <si>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</si>
  <si>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</si>
  <si>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</si>
  <si>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</si>
  <si>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</si>
  <si>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</si>
  <si>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</si>
  <si>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</si>
  <si>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</si>
  <si>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</si>
  <si>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</si>
  <si>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</si>
  <si>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</si>
  <si>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</si>
  <si>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</si>
  <si>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</si>
  <si>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</si>
  <si>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</si>
  <si>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</si>
  <si>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</si>
  <si>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</si>
  <si>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</si>
  <si>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</si>
  <si>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</si>
  <si>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</si>
  <si>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</si>
  <si>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</si>
  <si>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</si>
  <si>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</si>
  <si>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</si>
  <si>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</si>
  <si>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</si>
  <si>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</si>
  <si>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</si>
  <si>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</si>
  <si>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</si>
  <si>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</si>
  <si>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</si>
  <si>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</si>
  <si>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</si>
  <si>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</si>
  <si>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</si>
  <si>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</si>
  <si>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</si>
  <si>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</si>
  <si>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</si>
  <si>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</si>
  <si>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</si>
  <si>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</si>
  <si>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</si>
  <si>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</si>
  <si>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</si>
  <si>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</si>
  <si>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</si>
  <si>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</si>
  <si>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</si>
  <si>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</si>
  <si>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</si>
  <si>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</si>
  <si>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</si>
  <si>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</si>
  <si>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</si>
  <si>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</si>
  <si>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</si>
  <si>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</si>
  <si>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</si>
  <si>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</si>
  <si>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</si>
  <si>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</si>
  <si>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</si>
  <si>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</si>
  <si>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</si>
  <si>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</si>
  <si>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</si>
  <si>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</si>
  <si>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</si>
  <si>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</si>
  <si>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</si>
  <si>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</si>
  <si>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</si>
  <si>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</si>
  <si>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</si>
  <si>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</si>
  <si>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</si>
  <si>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</si>
  <si>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</si>
  <si>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</si>
  <si>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</si>
  <si>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</si>
  <si>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</si>
  <si>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</si>
  <si>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</si>
  <si>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</si>
  <si>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</si>
  <si>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</si>
  <si>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</si>
  <si>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</si>
  <si>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</si>
  <si>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</si>
  <si>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</si>
  <si>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</si>
  <si>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</si>
  <si>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</si>
  <si>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</si>
  <si>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</si>
  <si>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</si>
  <si>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</si>
  <si>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</si>
  <si>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</si>
  <si>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</si>
  <si>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</si>
  <si>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</si>
  <si>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</si>
  <si>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</si>
  <si>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</si>
  <si>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</si>
  <si>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</si>
  <si>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</si>
  <si>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</si>
  <si>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</si>
  <si>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</si>
  <si>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</si>
  <si>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</si>
  <si>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</si>
  <si>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</si>
  <si>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</si>
  <si>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</si>
  <si>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</si>
  <si>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</si>
  <si>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</si>
  <si>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</si>
  <si>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</si>
  <si>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</si>
  <si>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</si>
  <si>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</si>
  <si>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</si>
  <si>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</si>
  <si>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</si>
  <si>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</si>
  <si>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</si>
  <si>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</si>
  <si>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</si>
  <si>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</si>
  <si>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</si>
  <si>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</si>
  <si>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</si>
  <si>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</si>
  <si>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</si>
  <si>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</si>
  <si>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</si>
  <si>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</si>
  <si>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</si>
  <si>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</si>
  <si>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</si>
  <si>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</si>
  <si>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</si>
  <si>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</si>
  <si>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</si>
  <si>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</si>
  <si>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</si>
  <si>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</si>
  <si>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</si>
  <si>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</si>
  <si>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</si>
  <si>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</si>
  <si>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</si>
  <si>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</si>
  <si>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</si>
  <si>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</si>
  <si>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</si>
  <si>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</si>
  <si>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</si>
  <si>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</si>
  <si>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</si>
  <si>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</si>
  <si>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</si>
  <si>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</si>
  <si>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</si>
  <si>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</si>
  <si>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</si>
  <si>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</si>
  <si>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</si>
  <si>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</si>
  <si>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</si>
  <si>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</si>
  <si>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</si>
  <si>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</si>
  <si>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</si>
  <si>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</si>
  <si>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</si>
  <si>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</si>
  <si>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</si>
  <si>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</si>
  <si>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</si>
  <si>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</si>
  <si>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</si>
  <si>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</si>
  <si>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</si>
  <si>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</si>
  <si>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</si>
  <si>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</si>
  <si>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</si>
  <si>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</si>
  <si>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</si>
  <si>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</si>
  <si>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</si>
  <si>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</si>
  <si>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</si>
  <si>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</si>
  <si>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</si>
  <si>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</si>
  <si>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</si>
  <si>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</si>
  <si>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</si>
  <si>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</si>
  <si>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</si>
  <si>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</si>
  <si>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</si>
  <si>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</si>
  <si>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</si>
  <si>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</si>
  <si>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</si>
  <si>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</si>
  <si>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</si>
  <si>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</si>
  <si>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</si>
  <si>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</si>
  <si>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</si>
  <si>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</si>
  <si>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</si>
  <si>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</si>
  <si>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</si>
  <si>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</si>
  <si>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</si>
  <si>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</si>
  <si>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</si>
  <si>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</si>
  <si>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</si>
  <si>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</si>
  <si>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</si>
  <si>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</si>
  <si>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</si>
  <si>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</si>
  <si>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</si>
  <si>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</si>
  <si>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</si>
  <si>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</si>
  <si>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</si>
  <si>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</si>
  <si>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</si>
  <si>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</si>
  <si>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</si>
  <si>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</si>
  <si>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</si>
  <si>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</si>
  <si>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</si>
  <si>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</si>
  <si>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</si>
  <si>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</si>
  <si>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</si>
  <si>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</si>
  <si>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</si>
  <si>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</si>
  <si>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</si>
  <si>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</si>
  <si>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</si>
  <si>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</si>
  <si>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</si>
  <si>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</si>
  <si>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</si>
  <si>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</si>
  <si>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</si>
  <si>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</si>
  <si>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</si>
  <si>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</si>
  <si>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</si>
  <si>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</si>
  <si>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</si>
  <si>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</si>
  <si>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</si>
  <si>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</si>
  <si>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</si>
  <si>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</si>
  <si>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</si>
  <si>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</si>
  <si>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</si>
  <si>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</si>
  <si>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</si>
  <si>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</si>
  <si>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</si>
  <si>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</si>
  <si>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</si>
  <si>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</si>
  <si>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</si>
  <si>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</si>
  <si>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</si>
  <si>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</si>
  <si>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</si>
  <si>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</si>
  <si>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</si>
  <si>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</si>
  <si>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</si>
  <si>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</si>
  <si>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</si>
  <si>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</si>
  <si>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</si>
  <si>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</si>
  <si>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</si>
  <si>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</si>
  <si>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</si>
  <si>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</si>
  <si>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</si>
  <si>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</si>
  <si>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</si>
  <si>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</si>
  <si>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</si>
  <si>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</si>
  <si>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</si>
  <si>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</si>
  <si>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</si>
  <si>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</si>
  <si>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</si>
  <si>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</si>
  <si>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</si>
  <si>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</si>
  <si>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</si>
  <si>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</si>
  <si>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</si>
  <si>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</si>
  <si>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</si>
  <si>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</si>
  <si>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</si>
  <si>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</si>
  <si>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</si>
  <si>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</si>
  <si>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</si>
  <si>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</si>
  <si>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</si>
  <si>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</si>
  <si>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</si>
  <si>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</si>
  <si>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</si>
  <si>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</si>
  <si>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</si>
  <si>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</si>
  <si>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</si>
  <si>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</si>
  <si>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</si>
  <si>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</si>
  <si>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</si>
  <si>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</si>
  <si>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</si>
  <si>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</si>
  <si>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</si>
  <si>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</si>
  <si>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</si>
  <si>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</si>
  <si>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</si>
  <si>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</si>
  <si>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</si>
  <si>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</si>
  <si>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</si>
  <si>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</si>
  <si>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</si>
  <si>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</si>
  <si>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</si>
  <si>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</si>
  <si>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</si>
  <si>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</si>
  <si>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</si>
  <si>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</si>
  <si>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</si>
  <si>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</si>
  <si>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</si>
  <si>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</si>
  <si>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</si>
  <si>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</si>
  <si>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</si>
  <si>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</si>
  <si>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</si>
  <si>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</si>
  <si>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</si>
  <si>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</si>
  <si>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</si>
  <si>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</si>
  <si>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</si>
  <si>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</si>
  <si>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</si>
  <si>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</si>
  <si>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</si>
  <si>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</si>
  <si>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</si>
  <si>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</si>
  <si>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</si>
  <si>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</si>
  <si>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</si>
  <si>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</si>
  <si>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</si>
  <si>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</si>
  <si>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</si>
  <si>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</si>
  <si>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</si>
  <si>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</si>
  <si>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</si>
  <si>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</si>
  <si>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</si>
  <si>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</si>
  <si>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</si>
  <si>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</si>
  <si>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</si>
  <si>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</si>
  <si>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</si>
  <si>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</si>
  <si>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</si>
  <si>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</si>
  <si>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</si>
  <si>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</si>
  <si>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</si>
  <si>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</si>
  <si>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</si>
  <si>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</si>
  <si>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</si>
  <si>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</si>
  <si>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</si>
  <si>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</si>
  <si>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</si>
  <si>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</si>
  <si>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</si>
  <si>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</si>
  <si>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</si>
  <si>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</si>
  <si>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</si>
  <si>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</si>
  <si>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</si>
  <si>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</si>
  <si>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</si>
  <si>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</si>
  <si>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</si>
  <si>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</si>
  <si>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</si>
  <si>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</si>
  <si>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</si>
  <si>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</si>
  <si>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</si>
  <si>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</si>
  <si>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</si>
  <si>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</si>
  <si>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</si>
  <si>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</si>
  <si>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</si>
  <si>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</si>
  <si>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</si>
  <si>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</si>
  <si>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</si>
  <si>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</si>
  <si>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</si>
  <si>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</si>
  <si>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</si>
  <si>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</si>
  <si>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</si>
  <si>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</si>
  <si>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</si>
  <si>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</si>
  <si>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</si>
  <si>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</si>
  <si>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</si>
  <si>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</si>
  <si>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</si>
  <si>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</si>
  <si>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</si>
  <si>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</si>
  <si>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</si>
  <si>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</si>
  <si>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</si>
  <si>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</si>
  <si>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</si>
  <si>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</si>
  <si>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</si>
  <si>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</si>
  <si>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</si>
  <si>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</si>
  <si>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</si>
  <si>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</si>
  <si>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</si>
  <si>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</si>
  <si>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</si>
  <si>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</si>
  <si>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</si>
  <si>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</si>
  <si>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</si>
  <si>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</si>
  <si>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</si>
  <si>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</si>
  <si>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</si>
  <si>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</si>
  <si>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</si>
  <si>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</si>
  <si>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</si>
  <si>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</si>
  <si>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</si>
  <si>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</si>
  <si>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</si>
  <si>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</si>
  <si>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</si>
  <si>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</si>
  <si>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</si>
  <si>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</si>
  <si>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</si>
  <si>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</si>
  <si>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</si>
  <si>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</si>
  <si>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</si>
  <si>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</si>
  <si>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</si>
  <si>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</si>
  <si>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</si>
  <si>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</si>
  <si>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</si>
  <si>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</si>
  <si>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</si>
  <si>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</si>
  <si>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</si>
  <si>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</si>
  <si>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</si>
  <si>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</si>
  <si>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</si>
  <si>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</si>
  <si>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</si>
  <si>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</si>
  <si>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</si>
  <si>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</si>
  <si>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</si>
  <si>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</si>
  <si>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</si>
  <si>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</si>
  <si>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</si>
  <si>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</si>
  <si>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</si>
  <si>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</si>
  <si>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</si>
  <si>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</si>
  <si>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</si>
  <si>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</si>
  <si>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</si>
  <si>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</si>
  <si>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</si>
  <si>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</si>
  <si>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</si>
  <si>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</si>
  <si>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</si>
  <si>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</si>
  <si>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</si>
  <si>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</si>
  <si>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</si>
  <si>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</si>
  <si>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</si>
  <si>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</si>
  <si>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</si>
  <si>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</si>
  <si>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</si>
  <si>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</si>
  <si>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</si>
  <si>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</si>
  <si>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</si>
  <si>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</si>
  <si>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</si>
  <si>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</si>
  <si>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</si>
  <si>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</si>
  <si>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</si>
  <si>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</si>
  <si>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</si>
  <si>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</si>
  <si>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</si>
  <si>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</si>
  <si>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</si>
  <si>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</si>
  <si>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</si>
  <si>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</si>
  <si>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</si>
  <si>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</si>
  <si>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</si>
  <si>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</si>
  <si>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</si>
  <si>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</si>
  <si>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</si>
  <si>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</si>
  <si>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</si>
  <si>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</si>
  <si>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</si>
  <si>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</si>
  <si>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</si>
  <si>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</si>
  <si>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</si>
  <si>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</si>
  <si>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</si>
  <si>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</si>
  <si>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</si>
  <si>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</si>
  <si>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</si>
  <si>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</si>
  <si>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</si>
  <si>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</si>
  <si>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</si>
  <si>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</si>
  <si>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</si>
  <si>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</si>
  <si>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</si>
  <si>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</si>
  <si>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</si>
  <si>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</si>
  <si>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</si>
  <si>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</si>
  <si>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</si>
  <si>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</si>
  <si>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</si>
  <si>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</si>
  <si>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</si>
  <si>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</si>
  <si>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</si>
  <si>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</si>
  <si>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</si>
  <si>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</si>
  <si>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</si>
  <si>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</si>
  <si>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</si>
  <si>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</si>
  <si>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</si>
  <si>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</si>
  <si>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</si>
  <si>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</si>
  <si>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</si>
  <si>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</si>
  <si>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</si>
  <si>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</si>
  <si>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</si>
  <si>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</si>
  <si>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</si>
  <si>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</si>
  <si>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</si>
  <si>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</si>
  <si>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</si>
  <si>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</si>
  <si>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</si>
  <si>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</si>
  <si>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</si>
  <si>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</si>
  <si>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</si>
  <si>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</si>
  <si>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</si>
  <si>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</si>
  <si>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</si>
  <si>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</si>
  <si>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</si>
  <si>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</si>
  <si>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</si>
  <si>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</si>
  <si>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</si>
  <si>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</si>
  <si>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</si>
  <si>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</si>
  <si>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</si>
  <si>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</si>
  <si>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</si>
  <si>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</si>
  <si>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</si>
  <si>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</si>
  <si>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</si>
  <si>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</si>
  <si>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</si>
  <si>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</si>
  <si>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</si>
  <si>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</si>
  <si>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</si>
  <si>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</si>
  <si>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</si>
  <si>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</si>
  <si>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</si>
  <si>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</si>
  <si>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</si>
  <si>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</si>
  <si>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</si>
  <si>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</si>
  <si>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</si>
  <si>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</si>
  <si>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</si>
  <si>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</si>
  <si>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</si>
  <si>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</si>
  <si>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</si>
  <si>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</si>
  <si>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</si>
  <si>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</si>
  <si>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</si>
  <si>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</si>
  <si>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</si>
  <si>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</si>
  <si>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</si>
  <si>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</si>
  <si>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</si>
  <si>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</si>
  <si>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</si>
  <si>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</si>
  <si>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</si>
  <si>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</si>
  <si>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</si>
  <si>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</si>
  <si>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</si>
  <si>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</si>
  <si>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</si>
  <si>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</si>
  <si>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</si>
  <si>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</si>
  <si>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</si>
  <si>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</si>
  <si>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</si>
  <si>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</si>
  <si>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</si>
  <si>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</si>
  <si>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</si>
  <si>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</si>
  <si>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</si>
  <si>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</si>
  <si>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</si>
  <si>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</si>
  <si>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</si>
  <si>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</si>
  <si>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</si>
  <si>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</si>
  <si>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</si>
  <si>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</si>
  <si>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</si>
  <si>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</si>
  <si>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</si>
  <si>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</si>
  <si>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</si>
  <si>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</si>
  <si>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</si>
  <si>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</si>
  <si>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</si>
  <si>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</si>
  <si>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</si>
  <si>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</si>
  <si>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</si>
  <si>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</si>
  <si>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</si>
  <si>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</si>
  <si>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</si>
  <si>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</si>
  <si>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</si>
  <si>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</si>
  <si>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</si>
  <si>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</si>
  <si>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</si>
  <si>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</si>
  <si>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</si>
  <si>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</si>
  <si>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</si>
  <si>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</si>
  <si>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</si>
  <si>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</si>
  <si>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</si>
  <si>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</si>
  <si>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</si>
  <si>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</si>
  <si>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</si>
  <si>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</si>
  <si>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</si>
  <si>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</si>
  <si>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</si>
  <si>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</si>
  <si>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</si>
  <si>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</si>
  <si>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</si>
  <si>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</si>
  <si>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</si>
  <si>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</si>
  <si>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</si>
  <si>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</si>
  <si>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</si>
  <si>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</si>
  <si>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</si>
  <si>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</si>
  <si>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</si>
  <si>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</si>
  <si>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</si>
  <si>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</si>
  <si>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</si>
  <si>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</si>
  <si>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</si>
  <si>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</si>
  <si>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</si>
  <si>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</si>
  <si>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</si>
  <si>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</si>
  <si>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</si>
  <si>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</si>
  <si>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</si>
  <si>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</si>
  <si>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</si>
  <si>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</si>
  <si>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</si>
  <si>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</si>
  <si>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</si>
  <si>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</si>
  <si>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</si>
  <si>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</si>
  <si>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</si>
  <si>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</si>
  <si>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</si>
  <si>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</si>
  <si>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</si>
  <si>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</si>
  <si>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</si>
  <si>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</si>
  <si>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</si>
  <si>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</si>
  <si>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</si>
  <si>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</si>
  <si>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</si>
  <si>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</si>
  <si>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</si>
  <si>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</si>
  <si>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</si>
  <si>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</si>
  <si>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</si>
  <si>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</si>
  <si>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</si>
  <si>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</si>
  <si>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</si>
  <si>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</si>
  <si>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</si>
  <si>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</si>
  <si>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</si>
  <si>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</si>
  <si>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</si>
  <si>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</si>
  <si>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</si>
  <si>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</si>
  <si>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</si>
  <si>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</si>
  <si>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</si>
  <si>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</si>
  <si>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</si>
  <si>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</si>
  <si>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</si>
  <si>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</si>
  <si>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</si>
  <si>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</si>
  <si>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</si>
  <si>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</si>
  <si>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</si>
  <si>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</si>
  <si>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</si>
  <si>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</si>
  <si>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</si>
  <si>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</si>
  <si>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</si>
  <si>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</si>
  <si>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</si>
  <si>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</si>
  <si>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</si>
  <si>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</si>
  <si>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</si>
  <si>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</si>
  <si>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</si>
  <si>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</si>
  <si>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</si>
  <si>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</si>
  <si>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</si>
  <si>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</si>
  <si>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</si>
  <si>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</si>
  <si>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</si>
  <si>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</si>
  <si>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</si>
  <si>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</si>
  <si>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</si>
  <si>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</si>
  <si>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</si>
  <si>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</si>
  <si>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</si>
  <si>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</si>
  <si>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</si>
  <si>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</si>
  <si>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</si>
  <si>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</si>
  <si>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</si>
  <si>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</si>
  <si>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</si>
  <si>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</si>
  <si>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</si>
  <si>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</si>
  <si>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</si>
  <si>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</si>
  <si>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</si>
  <si>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</si>
  <si>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</si>
  <si>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</si>
  <si>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</si>
  <si>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</si>
  <si>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</si>
  <si>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</si>
  <si>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</si>
  <si>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</si>
  <si>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</si>
  <si>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</si>
  <si>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</si>
  <si>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</si>
  <si>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</si>
  <si>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</si>
  <si>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</si>
  <si>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</si>
  <si>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</si>
  <si>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</si>
  <si>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</si>
  <si>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</si>
  <si>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</si>
  <si>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</si>
  <si>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</si>
  <si>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</si>
  <si>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</si>
  <si>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</si>
  <si>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</si>
  <si>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</si>
  <si>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</si>
  <si>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</si>
  <si>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</si>
  <si>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</si>
  <si>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</si>
  <si>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</si>
  <si>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</si>
  <si>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</si>
  <si>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</si>
  <si>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</si>
  <si>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</si>
  <si>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</si>
  <si>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</si>
  <si>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</si>
  <si>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</si>
  <si>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</si>
  <si>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</si>
  <si>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</si>
  <si>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</si>
  <si>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</si>
  <si>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</si>
  <si>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</si>
  <si>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</si>
  <si>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</si>
  <si>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</si>
  <si>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</si>
  <si>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</si>
  <si>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</si>
  <si>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</si>
  <si>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</si>
  <si>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</si>
  <si>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</si>
  <si>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</si>
  <si>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</si>
  <si>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</si>
  <si>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</si>
  <si>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</si>
  <si>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</si>
  <si>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</si>
  <si>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</si>
  <si>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</si>
  <si>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</si>
  <si>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</si>
  <si>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</si>
  <si>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</si>
  <si>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</si>
  <si>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</si>
  <si>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</si>
  <si>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</si>
  <si>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</si>
  <si>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</si>
  <si>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</si>
  <si>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</si>
  <si>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</si>
  <si>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</si>
  <si>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</si>
  <si>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</si>
  <si>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</si>
  <si>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</si>
  <si>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</si>
  <si>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</si>
  <si>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</si>
  <si>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</si>
  <si>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</si>
  <si>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</si>
  <si>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</si>
  <si>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</si>
  <si>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</si>
  <si>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</si>
  <si>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</si>
  <si>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</si>
  <si>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</si>
  <si>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</si>
  <si>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</si>
  <si>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</si>
  <si>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</si>
  <si>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</si>
  <si>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</si>
  <si>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</si>
  <si>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</si>
  <si>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</si>
  <si>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</si>
  <si>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</si>
  <si>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</si>
  <si>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</si>
  <si>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</si>
  <si>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</si>
  <si>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</si>
  <si>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</si>
  <si>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</si>
  <si>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</si>
  <si>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</si>
  <si>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</si>
  <si>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</si>
  <si>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</si>
  <si>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</si>
  <si>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</si>
  <si>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</si>
  <si>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</si>
  <si>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</si>
  <si>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</si>
  <si>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</si>
  <si>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</si>
  <si>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</si>
  <si>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</si>
  <si>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</si>
  <si>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</si>
  <si>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</si>
  <si>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</si>
  <si>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</si>
  <si>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</si>
  <si>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</si>
  <si>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</si>
  <si>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</si>
  <si>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</si>
  <si>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</si>
  <si>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</si>
  <si>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</si>
  <si>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</si>
  <si>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</si>
  <si>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</si>
  <si>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</si>
  <si>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</si>
  <si>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</si>
  <si>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</si>
  <si>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</si>
  <si>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</si>
  <si>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</si>
  <si>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</si>
  <si>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</si>
  <si>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</si>
  <si>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</si>
  <si>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</si>
  <si>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</si>
  <si>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</si>
  <si>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</si>
  <si>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</si>
  <si>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</si>
  <si>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</si>
  <si>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</si>
  <si>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</si>
  <si>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</si>
  <si>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</si>
  <si>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</si>
  <si>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</si>
  <si>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</si>
  <si>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</si>
  <si>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</si>
  <si>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</si>
  <si>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</si>
  <si>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</si>
  <si>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</si>
  <si>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</si>
  <si>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</si>
  <si>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</si>
  <si>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</si>
  <si>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</si>
  <si>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</si>
  <si>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</si>
  <si>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</si>
  <si>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</si>
  <si>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</si>
  <si>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</si>
  <si>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</si>
  <si>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</si>
  <si>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</si>
  <si>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</si>
  <si>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</si>
  <si>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</si>
  <si>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</si>
  <si>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</si>
  <si>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</si>
  <si>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</si>
  <si>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</si>
  <si>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</si>
  <si>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</si>
  <si>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</si>
  <si>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</si>
  <si>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</si>
  <si>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</si>
  <si>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</si>
  <si>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</si>
  <si>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</si>
  <si>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</si>
  <si>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</si>
  <si>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</si>
  <si>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</si>
  <si>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</si>
  <si>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</si>
  <si>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</si>
  <si>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</si>
  <si>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</si>
  <si>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</si>
  <si>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</si>
  <si>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</si>
  <si>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</si>
  <si>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</si>
  <si>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</si>
  <si>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</si>
  <si>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</si>
  <si>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</si>
  <si>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</si>
  <si>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</si>
  <si>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</si>
  <si>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</si>
  <si>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</si>
  <si>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</si>
  <si>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</si>
  <si>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</si>
  <si>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</si>
  <si>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</si>
  <si>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</si>
  <si>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</si>
  <si>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</si>
  <si>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</si>
  <si>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</si>
  <si>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</si>
  <si>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</si>
  <si>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</si>
  <si>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</si>
  <si>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</si>
  <si>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</si>
  <si>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</si>
  <si>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</si>
  <si>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</si>
  <si>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</si>
  <si>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</si>
  <si>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</si>
  <si>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</si>
  <si>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</si>
  <si>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</si>
  <si>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</si>
  <si>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</si>
  <si>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</si>
  <si>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</si>
  <si>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</si>
  <si>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</si>
  <si>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</si>
  <si>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</si>
  <si>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</si>
  <si>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</si>
  <si>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</si>
  <si>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</si>
  <si>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</si>
  <si>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</si>
  <si>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</si>
  <si>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</si>
  <si>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</si>
  <si>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</si>
  <si>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</si>
  <si>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</si>
  <si>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</si>
  <si>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</si>
  <si>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</si>
  <si>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</si>
  <si>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</si>
  <si>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</si>
  <si>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</si>
  <si>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</si>
  <si>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</si>
  <si>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</si>
  <si>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</si>
  <si>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</si>
  <si>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</si>
  <si>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</si>
  <si>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</si>
  <si>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</si>
  <si>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</si>
  <si>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</si>
  <si>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</si>
  <si>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</si>
  <si>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</si>
  <si>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</si>
  <si>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</si>
  <si>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</si>
  <si>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</si>
  <si>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</si>
  <si>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</si>
  <si>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</si>
  <si>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</si>
  <si>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</si>
  <si>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</si>
  <si>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</si>
  <si>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</si>
  <si>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</si>
  <si>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</si>
  <si>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</si>
  <si>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</si>
  <si>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</si>
  <si>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</si>
  <si>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</si>
  <si>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</si>
  <si>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</si>
  <si>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</si>
  <si>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</si>
  <si>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</si>
  <si>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</si>
  <si>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</si>
  <si>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</si>
  <si>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</si>
  <si>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</si>
  <si>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</si>
  <si>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</si>
  <si>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</si>
  <si>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</si>
  <si>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</si>
  <si>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</si>
  <si>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</si>
  <si>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</si>
  <si>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</si>
  <si>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</si>
  <si>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</si>
  <si>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</si>
  <si>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</si>
  <si>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</si>
  <si>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</si>
  <si>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</si>
  <si>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</si>
  <si>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</si>
  <si>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</si>
  <si>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</si>
  <si>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</si>
  <si>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</si>
  <si>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</si>
  <si>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</si>
  <si>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</si>
  <si>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</si>
  <si>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</si>
  <si>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</si>
  <si>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</si>
  <si>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</si>
  <si>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</si>
  <si>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</si>
  <si>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</si>
  <si>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</si>
  <si>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</si>
  <si>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</si>
  <si>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</si>
  <si>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</si>
  <si>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</si>
  <si>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</si>
  <si>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</si>
  <si>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</si>
  <si>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</si>
  <si>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</si>
  <si>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</si>
  <si>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</si>
  <si>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</si>
  <si>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</si>
  <si>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</si>
  <si>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</si>
  <si>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</si>
  <si>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</si>
  <si>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</si>
  <si>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</si>
  <si>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</si>
  <si>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</si>
  <si>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</si>
  <si>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</si>
  <si>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</si>
  <si>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</si>
  <si>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</si>
  <si>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</si>
  <si>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</si>
  <si>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</si>
  <si>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</si>
  <si>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</si>
  <si>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</si>
  <si>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</si>
  <si>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</si>
  <si>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</si>
  <si>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</si>
  <si>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</si>
  <si>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</si>
  <si>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</si>
  <si>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</si>
  <si>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</si>
  <si>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</si>
  <si>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</si>
  <si>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</si>
  <si>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</si>
  <si>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</si>
  <si>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</si>
  <si>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</si>
  <si>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</si>
  <si>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</si>
  <si>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</si>
  <si>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</si>
  <si>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</si>
  <si>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</si>
  <si>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</si>
  <si>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</si>
  <si>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</si>
  <si>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</si>
  <si>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</si>
  <si>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</si>
  <si>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</si>
  <si>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</si>
  <si>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</si>
  <si>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</si>
  <si>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</si>
  <si>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</si>
  <si>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</si>
  <si>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</si>
  <si>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</si>
  <si>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</si>
  <si>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</si>
  <si>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</si>
  <si>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</si>
  <si>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</si>
  <si>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</si>
  <si>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</si>
  <si>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</si>
  <si>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</si>
  <si>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</si>
  <si>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</si>
  <si>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</si>
  <si>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</si>
  <si>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</si>
  <si>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</si>
  <si>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</si>
  <si>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</si>
  <si>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</si>
  <si>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</si>
  <si>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</si>
  <si>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</si>
  <si>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</si>
  <si>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</si>
  <si>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</si>
  <si>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</si>
  <si>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</si>
  <si>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</si>
  <si>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</si>
  <si>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</si>
  <si>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</si>
  <si>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</si>
  <si>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</si>
  <si>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</si>
  <si>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</si>
  <si>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</si>
  <si>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</si>
  <si>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</si>
  <si>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</si>
  <si>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</si>
  <si>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</si>
  <si>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</si>
  <si>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</si>
  <si>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</si>
  <si>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</si>
  <si>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</si>
  <si>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</si>
  <si>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</si>
  <si>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</si>
  <si>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</si>
  <si>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</si>
  <si>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</si>
  <si>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</si>
  <si>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</si>
  <si>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</si>
  <si>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</si>
  <si>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</si>
  <si>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</si>
  <si>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</si>
  <si>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</si>
  <si>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</si>
  <si>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</si>
  <si>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</si>
  <si>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</si>
  <si>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</si>
  <si>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</si>
  <si>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</si>
  <si>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</si>
  <si>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</si>
  <si>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</si>
  <si>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</si>
  <si>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</si>
  <si>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</si>
  <si>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</si>
  <si>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</si>
  <si>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</si>
  <si>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</si>
  <si>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</si>
  <si>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</si>
  <si>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</si>
  <si>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</si>
  <si>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</si>
  <si>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</si>
  <si>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</si>
  <si>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</si>
  <si>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</si>
  <si>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</si>
  <si>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</si>
  <si>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</si>
  <si>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</si>
  <si>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</si>
  <si>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</si>
  <si>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</si>
  <si>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</si>
  <si>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</si>
  <si>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</si>
  <si>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</si>
  <si>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</si>
  <si>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</si>
  <si>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</si>
  <si>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</si>
  <si>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</si>
  <si>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</si>
  <si>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</si>
  <si>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</si>
  <si>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</si>
  <si>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</si>
  <si>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</si>
  <si>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</si>
  <si>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</si>
  <si>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</si>
  <si>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</si>
  <si>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</si>
  <si>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</si>
  <si>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</si>
  <si>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</si>
  <si>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</si>
  <si>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</si>
  <si>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</si>
  <si>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</si>
  <si>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</si>
  <si>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</si>
  <si>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</si>
  <si>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</si>
  <si>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</si>
  <si>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</si>
  <si>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</si>
  <si>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</si>
  <si>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</si>
  <si>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</si>
  <si>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</si>
  <si>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</si>
  <si>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</si>
  <si>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</si>
  <si>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</si>
  <si>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</si>
  <si>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</si>
  <si>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</si>
  <si>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</si>
  <si>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</si>
  <si>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</si>
  <si>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</si>
  <si>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</si>
  <si>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</si>
  <si>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</si>
  <si>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</si>
  <si>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</si>
  <si>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</si>
  <si>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</si>
  <si>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</si>
  <si>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</si>
  <si>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</si>
  <si>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</si>
  <si>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</si>
  <si>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</si>
  <si>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</si>
  <si>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</si>
  <si>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</si>
  <si>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</si>
  <si>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</si>
  <si>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</si>
  <si>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</si>
  <si>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</si>
  <si>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</si>
  <si>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</si>
  <si>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</si>
  <si>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</si>
  <si>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</si>
  <si>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</si>
  <si>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</si>
  <si>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</si>
  <si>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</si>
  <si>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</si>
  <si>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</si>
  <si>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</si>
  <si>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</si>
  <si>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</si>
  <si>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</si>
  <si>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</si>
  <si>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</si>
  <si>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</si>
  <si>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</si>
  <si>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</si>
  <si>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</si>
  <si>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</si>
  <si>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</si>
  <si>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</si>
  <si>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</si>
  <si>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</si>
  <si>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</si>
  <si>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</si>
  <si>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</si>
  <si>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</si>
  <si>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</si>
  <si>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</si>
  <si>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</si>
  <si>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</si>
  <si>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</si>
  <si>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</si>
  <si>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</si>
  <si>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</si>
  <si>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</si>
  <si>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</si>
  <si>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</si>
  <si>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</si>
  <si>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</si>
  <si>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</si>
  <si>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</si>
  <si>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</si>
  <si>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</si>
  <si>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</si>
  <si>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</si>
  <si>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</si>
  <si>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</si>
  <si>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</si>
  <si>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</si>
  <si>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</si>
  <si>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</si>
  <si>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</si>
  <si>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</si>
  <si>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</si>
  <si>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</si>
  <si>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</si>
  <si>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</si>
  <si>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</si>
  <si>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</si>
  <si>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</si>
  <si>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</si>
  <si>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</si>
  <si>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</si>
  <si>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</si>
  <si>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</si>
  <si>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</si>
  <si>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</si>
  <si>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</si>
  <si>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</si>
  <si>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</si>
  <si>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</si>
  <si>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</si>
  <si>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</si>
  <si>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</si>
  <si>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</si>
  <si>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</si>
  <si>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</si>
  <si>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</si>
  <si>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</si>
  <si>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</si>
  <si>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</si>
  <si>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</si>
  <si>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</si>
  <si>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</si>
  <si>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</si>
  <si>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</si>
  <si>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</si>
  <si>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</si>
  <si>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</si>
  <si>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</si>
  <si>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</si>
  <si>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</si>
  <si>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</si>
  <si>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</si>
  <si>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</si>
  <si>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</si>
  <si>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</si>
  <si>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</si>
  <si>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</si>
  <si>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</si>
  <si>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</si>
  <si>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</si>
  <si>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</si>
  <si>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</si>
  <si>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</si>
  <si>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</si>
  <si>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</si>
  <si>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</si>
  <si>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</si>
  <si>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</si>
  <si>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</si>
  <si>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</si>
  <si>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</si>
  <si>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</si>
  <si>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</si>
  <si>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</si>
  <si>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</si>
  <si>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</si>
  <si>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</si>
  <si>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</si>
  <si>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</si>
  <si>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</si>
  <si>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</si>
  <si>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</si>
  <si>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</si>
  <si>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</si>
  <si>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</si>
  <si>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</si>
  <si>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</si>
  <si>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</si>
  <si>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</si>
  <si>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</si>
  <si>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</si>
  <si>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</si>
  <si>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</si>
  <si>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</si>
  <si>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</si>
  <si>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</si>
  <si>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</si>
  <si>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</si>
  <si>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</si>
  <si>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</si>
  <si>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</si>
  <si>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</si>
  <si>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</si>
  <si>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</si>
  <si>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</si>
  <si>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</si>
  <si>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</si>
  <si>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</si>
  <si>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</si>
  <si>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</si>
  <si>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</si>
  <si>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</si>
  <si>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</si>
  <si>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</si>
  <si>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</si>
  <si>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</si>
  <si>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</si>
  <si>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</si>
  <si>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</si>
  <si>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</si>
  <si>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</si>
  <si>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</si>
  <si>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</si>
  <si>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</si>
  <si>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</si>
  <si>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</si>
  <si>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</si>
  <si>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</si>
  <si>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</si>
  <si>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</si>
  <si>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</si>
  <si>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</si>
  <si>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</si>
  <si>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</si>
  <si>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</si>
  <si>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</si>
  <si>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</si>
  <si>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</si>
  <si>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</si>
  <si>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</si>
  <si>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</si>
  <si>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</si>
  <si>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</si>
  <si>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</si>
  <si>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</si>
  <si>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</si>
  <si>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</si>
  <si>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</si>
  <si>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</si>
  <si>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</si>
  <si>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</si>
  <si>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</si>
  <si>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</si>
  <si>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</si>
  <si>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</si>
  <si>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</si>
  <si>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</si>
  <si>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</si>
  <si>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</si>
  <si>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</si>
  <si>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</si>
  <si>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</si>
  <si>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</si>
  <si>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</si>
  <si>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</si>
  <si>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</si>
  <si>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</si>
  <si>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</si>
  <si>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</si>
  <si>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</si>
  <si>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</si>
  <si>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</si>
  <si>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</si>
  <si>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</si>
  <si>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</si>
  <si>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</si>
  <si>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</si>
  <si>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</si>
  <si>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</si>
  <si>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</si>
  <si>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</si>
  <si>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</si>
  <si>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</si>
  <si>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</si>
  <si>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</si>
  <si>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</si>
  <si>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</si>
  <si>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</si>
  <si>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</si>
  <si>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</si>
  <si>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</si>
  <si>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</si>
  <si>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</si>
  <si>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</si>
  <si>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</si>
  <si>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</si>
  <si>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</si>
  <si>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</si>
  <si>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</si>
  <si>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</si>
  <si>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</si>
  <si>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</si>
  <si>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</si>
  <si>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</si>
  <si>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</si>
  <si>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</si>
  <si>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</si>
  <si>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</si>
  <si>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</si>
  <si>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</si>
  <si>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</si>
  <si>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</si>
  <si>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</si>
  <si>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</si>
  <si>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</si>
  <si>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</si>
  <si>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</si>
  <si>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</si>
  <si>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</si>
  <si>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</si>
  <si>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</si>
  <si>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</si>
  <si>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</si>
  <si>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</si>
  <si>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</si>
  <si>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</si>
  <si>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</si>
  <si>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</si>
  <si>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</si>
  <si>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</si>
  <si>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</si>
  <si>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</si>
  <si>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</si>
  <si>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</si>
  <si>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</si>
  <si>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</si>
  <si>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</si>
  <si>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</si>
  <si>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</si>
  <si>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</si>
  <si>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</si>
  <si>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</si>
  <si>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</si>
  <si>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</si>
  <si>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</si>
  <si>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</si>
  <si>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</si>
  <si>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</si>
  <si>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</si>
  <si>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</si>
  <si>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</si>
  <si>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</si>
  <si>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</si>
  <si>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</si>
  <si>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</si>
  <si>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</si>
  <si>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</si>
  <si>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</si>
  <si>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</si>
  <si>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</si>
  <si>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</si>
  <si>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</si>
  <si>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</si>
  <si>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</si>
  <si>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</si>
  <si>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</si>
  <si>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</si>
  <si>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</si>
  <si>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</si>
  <si>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</si>
  <si>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</si>
  <si>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</si>
  <si>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</si>
  <si>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</si>
  <si>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</si>
  <si>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</si>
  <si>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</si>
  <si>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</si>
  <si>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</si>
  <si>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</si>
  <si>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</si>
  <si>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</si>
  <si>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</si>
  <si>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</si>
  <si>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</si>
  <si>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</si>
  <si>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</si>
  <si>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</si>
  <si>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</si>
  <si>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</si>
  <si>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</si>
  <si>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</si>
  <si>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</si>
  <si>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</si>
  <si>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</si>
  <si>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</si>
  <si>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</si>
  <si>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</si>
  <si>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</si>
  <si>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</si>
  <si>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</si>
  <si>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</si>
  <si>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</si>
  <si>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</si>
  <si>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</si>
  <si>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</si>
  <si>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</si>
  <si>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</si>
  <si>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</si>
  <si>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</si>
  <si>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</si>
  <si>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</si>
  <si>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</si>
  <si>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</si>
  <si>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</si>
  <si>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</si>
  <si>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</si>
  <si>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</si>
  <si>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</si>
  <si>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</si>
  <si>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</si>
  <si>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</si>
  <si>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</si>
  <si>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</si>
  <si>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</si>
  <si>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</si>
  <si>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</si>
  <si>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</si>
  <si>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</si>
  <si>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</si>
  <si>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</si>
  <si>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</si>
  <si>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</si>
  <si>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</si>
  <si>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</si>
  <si>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</si>
  <si>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</si>
  <si>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</si>
  <si>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</si>
  <si>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</si>
  <si>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</si>
  <si>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</si>
  <si>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</si>
  <si>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</si>
  <si>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</si>
  <si>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</si>
  <si>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</si>
  <si>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</si>
  <si>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</si>
  <si>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</si>
  <si>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</si>
  <si>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</si>
  <si>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</si>
  <si>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</si>
  <si>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</si>
  <si>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</si>
  <si>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</si>
  <si>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</si>
  <si>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</si>
  <si>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</si>
  <si>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</si>
  <si>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</si>
  <si>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</si>
  <si>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</si>
  <si>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</si>
  <si>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</si>
  <si>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</si>
  <si>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</si>
  <si>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</si>
  <si>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</si>
  <si>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</si>
  <si>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</si>
  <si>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</si>
  <si>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</si>
  <si>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</si>
  <si>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</si>
  <si>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</si>
  <si>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</si>
  <si>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</si>
  <si>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</si>
  <si>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</si>
  <si>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</si>
  <si>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</si>
  <si>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</si>
  <si>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</si>
  <si>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</si>
  <si>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</si>
  <si>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</si>
  <si>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</si>
  <si>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</si>
  <si>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</si>
  <si>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</si>
  <si>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</si>
  <si>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</si>
  <si>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</si>
  <si>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</si>
  <si>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</si>
  <si>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</si>
  <si>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</si>
  <si>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</si>
  <si>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</si>
  <si>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</si>
  <si>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</si>
  <si>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</si>
  <si>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</si>
  <si>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</si>
  <si>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</si>
  <si>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</si>
  <si>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</si>
  <si>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</si>
  <si>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</si>
  <si>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</si>
  <si>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</si>
  <si>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</si>
  <si>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</si>
  <si>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</si>
  <si>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</si>
  <si>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</si>
  <si>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</si>
  <si>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</si>
  <si>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</si>
  <si>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</si>
  <si>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</si>
  <si>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</si>
  <si>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</si>
  <si>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</si>
  <si>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</si>
  <si>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</si>
  <si>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</si>
  <si>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</si>
  <si>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</si>
  <si>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</si>
  <si>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</si>
  <si>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</si>
  <si>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</si>
  <si>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</si>
  <si>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</si>
  <si>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</si>
  <si>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</si>
  <si>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</si>
  <si>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</si>
  <si>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</si>
  <si>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</si>
  <si>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</si>
  <si>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</si>
  <si>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</si>
  <si>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</si>
  <si>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</si>
  <si>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</si>
  <si>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</si>
  <si>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</si>
  <si>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</si>
  <si>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</si>
  <si>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</si>
  <si>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</si>
  <si>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</si>
  <si>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</si>
  <si>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</si>
  <si>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</si>
  <si>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</si>
  <si>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</si>
  <si>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</si>
  <si>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</si>
  <si>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</si>
  <si>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</si>
  <si>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</si>
  <si>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</si>
  <si>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</si>
  <si>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</si>
  <si>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</si>
  <si>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</si>
  <si>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</si>
  <si>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</si>
  <si>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</si>
  <si>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</si>
  <si>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</si>
  <si>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</si>
  <si>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</si>
  <si>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</si>
  <si>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</si>
  <si>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</si>
  <si>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</si>
  <si>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</si>
  <si>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</si>
  <si>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</si>
  <si>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</si>
  <si>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</si>
  <si>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</si>
  <si>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</si>
  <si>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</si>
  <si>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</si>
  <si>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</si>
  <si>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</si>
  <si>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</si>
  <si>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</si>
  <si>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</si>
  <si>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</si>
  <si>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</si>
  <si>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</si>
  <si>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</si>
  <si>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</si>
  <si>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</si>
  <si>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</si>
  <si>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</si>
  <si>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</si>
  <si>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</si>
  <si>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</si>
  <si>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</si>
  <si>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</si>
  <si>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</si>
  <si>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</si>
  <si>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</si>
  <si>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</si>
  <si>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</si>
  <si>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</si>
  <si>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</si>
  <si>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</si>
  <si>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</si>
  <si>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</si>
  <si>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</si>
  <si>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</si>
  <si>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</si>
  <si>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</si>
  <si>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</si>
  <si>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</si>
  <si>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</si>
  <si>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</si>
  <si>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</si>
  <si>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</si>
  <si>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</si>
  <si>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</si>
  <si>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</si>
  <si>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</si>
  <si>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</si>
  <si>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</si>
  <si>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</si>
  <si>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</si>
  <si>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</si>
  <si>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</si>
  <si>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</si>
  <si>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</si>
  <si>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</si>
  <si>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</si>
  <si>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</si>
  <si>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</si>
  <si>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</si>
  <si>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</si>
  <si>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</si>
  <si>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</si>
  <si>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</si>
  <si>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</si>
  <si>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</si>
  <si>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</si>
  <si>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</si>
  <si>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</si>
  <si>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</si>
  <si>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</si>
  <si>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</si>
  <si>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</si>
  <si>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</si>
  <si>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</si>
  <si>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</si>
  <si>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</si>
  <si>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</si>
  <si>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</si>
  <si>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</si>
  <si>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</si>
  <si>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</si>
  <si>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</si>
  <si>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</si>
  <si>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</si>
  <si>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</si>
  <si>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</si>
  <si>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</si>
  <si>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</si>
  <si>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</si>
  <si>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</si>
  <si>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</si>
  <si>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</si>
  <si>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</si>
  <si>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</si>
  <si>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</si>
  <si>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</si>
  <si>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</si>
  <si>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</si>
  <si>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</si>
  <si>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</si>
  <si>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</si>
  <si>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</si>
  <si>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</si>
  <si>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</si>
  <si>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</si>
  <si>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</si>
  <si>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</si>
  <si>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</si>
  <si>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</si>
  <si>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</si>
  <si>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</si>
  <si>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</si>
  <si>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</si>
  <si>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</si>
  <si>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</si>
  <si>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</si>
  <si>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</si>
  <si>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</si>
  <si>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</si>
  <si>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</si>
  <si>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</si>
  <si>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</si>
  <si>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</si>
  <si>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</si>
  <si>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</si>
  <si>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</si>
  <si>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</si>
  <si>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</si>
  <si>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</si>
  <si>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</si>
  <si>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</si>
  <si>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</si>
  <si>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</si>
  <si>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</si>
  <si>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</si>
  <si>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</si>
  <si>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</si>
  <si>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</si>
  <si>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</si>
  <si>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</si>
  <si>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</si>
  <si>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</si>
  <si>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</si>
  <si>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</si>
  <si>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</si>
  <si>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</si>
  <si>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</si>
  <si>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</si>
  <si>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</si>
  <si>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</si>
  <si>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</si>
  <si>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</si>
  <si>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</si>
  <si>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</si>
  <si>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</si>
  <si>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</si>
  <si>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</si>
  <si>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</si>
  <si>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</si>
  <si>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</si>
  <si>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</si>
  <si>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</si>
  <si>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</si>
  <si>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</si>
  <si>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</si>
  <si>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</si>
  <si>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</si>
  <si>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</si>
  <si>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</si>
  <si>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</si>
  <si>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</si>
  <si>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</si>
  <si>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</si>
  <si>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</si>
  <si>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</si>
  <si>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</si>
  <si>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</si>
  <si>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</si>
  <si>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</si>
  <si>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</si>
  <si>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</si>
  <si>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</si>
  <si>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</si>
  <si>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</si>
  <si>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</si>
  <si>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</si>
  <si>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</si>
  <si>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</si>
  <si>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</si>
  <si>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</si>
  <si>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</si>
  <si>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</si>
  <si>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</si>
  <si>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</si>
  <si>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</si>
  <si>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</si>
  <si>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</si>
  <si>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</si>
  <si>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</si>
  <si>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</si>
  <si>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</si>
  <si>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</si>
  <si>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</si>
  <si>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</si>
  <si>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</si>
  <si>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</si>
  <si>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</si>
  <si>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</si>
  <si>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</si>
  <si>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</si>
  <si>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</si>
  <si>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</si>
  <si>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</si>
  <si>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</si>
  <si>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</si>
  <si>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</si>
  <si>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</si>
  <si>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</si>
  <si>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</si>
  <si>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</si>
  <si>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</si>
  <si>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</si>
  <si>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</si>
  <si>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</si>
  <si>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</si>
  <si>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</si>
  <si>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</si>
  <si>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</si>
  <si>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</si>
  <si>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</si>
  <si>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</si>
  <si>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</si>
  <si>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</si>
  <si>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</si>
  <si>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</si>
  <si>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</si>
  <si>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</si>
  <si>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</si>
  <si>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</si>
  <si>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</si>
  <si>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</si>
  <si>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</si>
  <si>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</si>
  <si>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</si>
  <si>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</si>
  <si>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</si>
  <si>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</si>
  <si>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</si>
  <si>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</si>
  <si>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</si>
  <si>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</si>
  <si>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</si>
  <si>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</si>
  <si>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</si>
  <si>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</si>
  <si>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</si>
  <si>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</si>
  <si>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</si>
  <si>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</si>
  <si>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</si>
  <si>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</si>
  <si>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</si>
  <si>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</si>
  <si>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</si>
  <si>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</si>
  <si>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</si>
  <si>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</si>
  <si>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</si>
  <si>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</si>
  <si>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</si>
  <si>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</si>
  <si>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</si>
  <si>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</si>
  <si>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</si>
  <si>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</si>
  <si>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</si>
  <si>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</si>
  <si>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</si>
  <si>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</si>
  <si>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</si>
  <si>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</si>
  <si>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</si>
  <si>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</si>
  <si>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</si>
  <si>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</si>
  <si>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</si>
  <si>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</si>
  <si>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</si>
  <si>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</si>
  <si>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</si>
  <si>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</si>
  <si>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</si>
  <si>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</si>
  <si>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</si>
  <si>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</si>
  <si>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</si>
  <si>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</si>
  <si>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</si>
  <si>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</si>
  <si>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</si>
  <si>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</si>
  <si>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</si>
  <si>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</si>
  <si>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</si>
  <si>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</si>
  <si>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</si>
  <si>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</si>
  <si>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</si>
  <si>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</si>
  <si>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</si>
  <si>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</si>
  <si>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</si>
  <si>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</si>
  <si>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</si>
  <si>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</si>
  <si>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</si>
  <si>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</si>
  <si>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</si>
  <si>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</si>
  <si>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</si>
  <si>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</si>
  <si>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</si>
  <si>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</si>
  <si>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</si>
  <si>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</si>
  <si>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</si>
  <si>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</si>
  <si>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</si>
  <si>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</si>
  <si>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</si>
  <si>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</si>
  <si>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</si>
  <si>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</si>
  <si>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</si>
  <si>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</si>
  <si>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</si>
  <si>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</si>
  <si>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</si>
  <si>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</si>
  <si>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</si>
  <si>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</si>
  <si>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</si>
  <si>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</si>
  <si>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</si>
  <si>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</si>
  <si>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</si>
  <si>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</si>
  <si>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</si>
  <si>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</si>
  <si>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</si>
  <si>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</si>
  <si>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</si>
  <si>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</si>
  <si>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</si>
  <si>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</si>
  <si>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</si>
  <si>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</si>
  <si>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</si>
  <si>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</si>
  <si>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</si>
  <si>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</si>
  <si>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</si>
  <si>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</si>
  <si>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</si>
  <si>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</si>
  <si>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</si>
  <si>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</si>
  <si>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</si>
  <si>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</si>
  <si>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</si>
  <si>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</si>
  <si>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</si>
  <si>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</si>
  <si>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</si>
  <si>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</si>
  <si>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</si>
  <si>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</si>
  <si>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</si>
  <si>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</si>
  <si>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</si>
  <si>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</si>
  <si>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</si>
  <si>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</si>
  <si>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</si>
  <si>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</si>
  <si>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</si>
  <si>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</si>
  <si>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</si>
  <si>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</si>
  <si>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</si>
  <si>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</si>
  <si>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</si>
  <si>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</si>
  <si>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</si>
  <si>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</si>
  <si>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</si>
  <si>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</si>
  <si>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</si>
  <si>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</si>
  <si>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</si>
  <si>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</si>
  <si>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</si>
  <si>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</si>
  <si>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</si>
  <si>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</si>
  <si>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</si>
  <si>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</si>
  <si>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</si>
  <si>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</si>
  <si>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</si>
  <si>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</si>
  <si>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</si>
  <si>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</si>
  <si>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</si>
  <si>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</si>
  <si>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</si>
  <si>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</si>
  <si>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</si>
  <si>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</si>
  <si>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</si>
  <si>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</si>
  <si>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</si>
  <si>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</si>
  <si>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</si>
  <si>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</si>
  <si>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</si>
  <si>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</si>
  <si>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</si>
  <si>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</si>
  <si>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</si>
  <si>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</si>
  <si>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</si>
  <si>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</si>
  <si>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</si>
  <si>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</si>
  <si>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</si>
  <si>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</si>
  <si>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</si>
  <si>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</si>
  <si>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</si>
  <si>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</si>
  <si>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</si>
  <si>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</si>
  <si>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</si>
  <si>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</si>
  <si>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</si>
  <si>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</si>
  <si>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</si>
  <si>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</si>
  <si>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</si>
  <si>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</si>
  <si>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</si>
  <si>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</si>
  <si>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</si>
  <si>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</si>
  <si>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</si>
  <si>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</si>
  <si>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</si>
  <si>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</si>
  <si>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</si>
  <si>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</si>
  <si>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</si>
  <si>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</si>
  <si>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</si>
  <si>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</si>
  <si>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</si>
  <si>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</si>
  <si>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</si>
  <si>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</si>
  <si>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</si>
  <si>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</si>
  <si>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</si>
  <si>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</si>
  <si>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</si>
  <si>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</si>
  <si>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</si>
  <si>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</si>
  <si>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</si>
  <si>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</si>
  <si>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</si>
  <si>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</si>
  <si>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</si>
  <si>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</si>
  <si>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</si>
  <si>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</si>
  <si>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</si>
  <si>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</si>
  <si>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</si>
  <si>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</si>
  <si>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</si>
  <si>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</si>
  <si>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</si>
  <si>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</si>
  <si>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</si>
  <si>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</si>
  <si>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</si>
  <si>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</si>
  <si>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</si>
  <si>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</si>
  <si>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</si>
  <si>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</si>
  <si>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</si>
  <si>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</si>
  <si>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</si>
  <si>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</si>
  <si>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</si>
  <si>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</si>
  <si>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</si>
  <si>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</si>
  <si>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</si>
  <si>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</si>
  <si>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</si>
  <si>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</si>
  <si>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</si>
  <si>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</si>
  <si>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</si>
  <si>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</si>
  <si>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</si>
  <si>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</si>
  <si>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</si>
  <si>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</si>
  <si>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</si>
  <si>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</si>
  <si>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</si>
  <si>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</si>
  <si>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</si>
  <si>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</si>
  <si>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</si>
  <si>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</si>
  <si>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</si>
  <si>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</si>
  <si>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</si>
  <si>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</si>
  <si>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</si>
  <si>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</si>
  <si>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</si>
  <si>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</si>
  <si>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</si>
  <si>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</si>
  <si>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</si>
  <si>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</si>
  <si>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</si>
  <si>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</si>
  <si>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</si>
  <si>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</si>
  <si>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</si>
  <si>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</si>
  <si>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</si>
  <si>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</si>
  <si>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</si>
  <si>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</si>
  <si>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</si>
  <si>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</si>
  <si>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</si>
  <si>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</si>
  <si>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</si>
  <si>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</si>
  <si>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</si>
  <si>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</si>
  <si>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</si>
  <si>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</si>
  <si>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</si>
  <si>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</si>
  <si>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</si>
  <si>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</si>
  <si>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</si>
  <si>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</si>
  <si>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</si>
  <si>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</si>
  <si>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</si>
  <si>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</si>
  <si>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</si>
  <si>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</si>
  <si>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</si>
  <si>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</si>
  <si>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</si>
  <si>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</si>
  <si>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</si>
  <si>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</si>
  <si>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</si>
  <si>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</si>
  <si>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</si>
  <si>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</si>
  <si>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</si>
  <si>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</si>
  <si>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</si>
  <si>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</si>
  <si>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</si>
  <si>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</si>
  <si>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</si>
  <si>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</si>
  <si>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</si>
  <si>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</si>
  <si>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</si>
  <si>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</si>
  <si>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</si>
  <si>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</si>
  <si>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</si>
  <si>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</si>
  <si>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</si>
  <si>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</si>
  <si>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</si>
  <si>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</si>
  <si>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</si>
  <si>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</si>
  <si>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</si>
  <si>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</si>
  <si>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</si>
  <si>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</si>
  <si>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</si>
  <si>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</si>
  <si>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</si>
  <si>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</si>
  <si>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</si>
  <si>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</si>
  <si>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</si>
  <si>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</si>
  <si>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</si>
  <si>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</si>
  <si>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</si>
  <si>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</si>
  <si>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</si>
  <si>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</si>
  <si>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</si>
  <si>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</si>
  <si>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</si>
  <si>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</si>
  <si>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</si>
  <si>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</si>
  <si>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</si>
  <si>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</si>
  <si>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</si>
  <si>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</si>
  <si>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</si>
  <si>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</si>
  <si>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</si>
  <si>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</si>
  <si>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</si>
  <si>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</si>
  <si>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</si>
  <si>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</si>
  <si>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</si>
  <si>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</si>
  <si>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</si>
  <si>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</si>
  <si>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</si>
  <si>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</si>
  <si>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</si>
  <si>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</si>
  <si>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</si>
  <si>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</si>
  <si>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</si>
  <si>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</si>
  <si>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</si>
  <si>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</si>
  <si>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</si>
  <si>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</si>
  <si>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</si>
  <si>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</si>
  <si>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</si>
  <si>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</si>
  <si>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</si>
  <si>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</si>
  <si>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</si>
  <si>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</si>
  <si>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</si>
  <si>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</si>
  <si>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</si>
  <si>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</si>
  <si>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</si>
  <si>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</si>
  <si>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</si>
  <si>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</si>
  <si>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</si>
  <si>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</si>
  <si>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</si>
  <si>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</si>
  <si>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</si>
  <si>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</si>
  <si>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</si>
  <si>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</si>
  <si>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</si>
  <si>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</si>
  <si>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</si>
  <si>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</si>
  <si>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</si>
  <si>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</si>
  <si>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</si>
  <si>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</si>
  <si>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</si>
  <si>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</si>
  <si>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</si>
  <si>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</si>
  <si>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</si>
  <si>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</si>
  <si>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</si>
  <si>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</si>
  <si>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</si>
  <si>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</si>
  <si>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</si>
  <si>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</si>
  <si>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</si>
  <si>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</si>
  <si>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</si>
  <si>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</si>
  <si>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</si>
  <si>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</si>
  <si>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</si>
  <si>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</si>
  <si>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</si>
  <si>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</si>
  <si>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</si>
  <si>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</si>
  <si>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</si>
  <si>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</si>
  <si>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</si>
  <si>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</si>
  <si>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</si>
  <si>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</si>
  <si>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</si>
  <si>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</si>
  <si>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</si>
  <si>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</si>
  <si>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</si>
  <si>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</si>
  <si>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</si>
  <si>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</si>
  <si>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</si>
  <si>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</si>
  <si>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</si>
  <si>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</si>
  <si>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</si>
  <si>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</si>
  <si>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</si>
  <si>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</si>
  <si>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</si>
  <si>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</si>
  <si>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</si>
  <si>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</si>
  <si>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</si>
  <si>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</si>
  <si>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</si>
  <si>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</si>
  <si>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</si>
  <si>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</si>
  <si>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</si>
  <si>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</si>
  <si>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</si>
  <si>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</si>
  <si>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</si>
  <si>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</si>
  <si>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</si>
  <si>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</si>
  <si>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</si>
  <si>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</si>
  <si>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</si>
  <si>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</si>
  <si>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</si>
  <si>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</si>
  <si>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</si>
  <si>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</si>
  <si>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</si>
  <si>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</si>
  <si>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</si>
  <si>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</si>
  <si>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</si>
  <si>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</si>
  <si>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</si>
  <si>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</si>
  <si>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</si>
  <si>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</si>
  <si>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</si>
  <si>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</si>
  <si>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</si>
  <si>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</si>
  <si>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</si>
  <si>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</si>
  <si>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</si>
  <si>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</si>
  <si>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</si>
  <si>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</si>
  <si>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</si>
  <si>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</si>
  <si>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</si>
  <si>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</si>
  <si>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</si>
  <si>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</si>
  <si>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</si>
  <si>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</si>
  <si>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</si>
  <si>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</si>
  <si>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</si>
  <si>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</si>
  <si>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</si>
  <si>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</si>
  <si>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</si>
  <si>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</si>
  <si>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</si>
  <si>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</si>
  <si>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</si>
  <si>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</si>
  <si>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</si>
  <si>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</si>
  <si>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</si>
  <si>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</si>
  <si>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</si>
  <si>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</si>
  <si>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</si>
  <si>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</si>
  <si>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</si>
  <si>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</si>
  <si>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</si>
  <si>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</si>
  <si>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</si>
  <si>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</si>
  <si>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</si>
  <si>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</si>
  <si>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</si>
  <si>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</si>
  <si>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</si>
  <si>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</si>
  <si>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</si>
  <si>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</si>
  <si>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</si>
  <si>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</si>
  <si>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</si>
  <si>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</si>
  <si>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</si>
  <si>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</si>
  <si>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</si>
  <si>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</si>
  <si>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</si>
  <si>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</si>
  <si>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</si>
  <si>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</si>
  <si>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</si>
  <si>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</si>
  <si>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</si>
  <si>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</si>
  <si>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</si>
  <si>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</si>
  <si>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</si>
  <si>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</si>
  <si>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</si>
  <si>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</si>
  <si>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</si>
  <si>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</si>
  <si>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</si>
  <si>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</si>
  <si>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</si>
  <si>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</si>
  <si>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</si>
  <si>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</si>
  <si>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</si>
  <si>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</si>
  <si>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</si>
  <si>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</si>
  <si>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</si>
  <si>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</si>
  <si>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</si>
  <si>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</si>
  <si>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</si>
  <si>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</si>
  <si>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</si>
  <si>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</si>
  <si>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</si>
  <si>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</si>
  <si>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</si>
  <si>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</si>
  <si>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</si>
  <si>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</si>
  <si>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</si>
  <si>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</si>
  <si>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</si>
  <si>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</si>
  <si>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</si>
  <si>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</si>
  <si>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</si>
  <si>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</si>
  <si>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</si>
  <si>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</si>
  <si>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</si>
  <si>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</si>
  <si>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</si>
  <si>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</si>
  <si>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</si>
  <si>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</si>
  <si>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</si>
  <si>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</si>
  <si>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</si>
  <si>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</si>
  <si>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</si>
  <si>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</si>
  <si>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</si>
  <si>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</si>
  <si>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</si>
  <si>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</si>
  <si>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</si>
  <si>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</si>
  <si>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</si>
  <si>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</si>
  <si>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</si>
  <si>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</si>
  <si>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</si>
  <si>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</si>
  <si>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</si>
  <si>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</si>
  <si>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</si>
  <si>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</si>
  <si>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</si>
  <si>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</si>
  <si>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</si>
  <si>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</si>
  <si>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</si>
  <si>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</si>
  <si>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</si>
  <si>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</si>
  <si>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</si>
  <si>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</si>
  <si>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</si>
  <si>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</si>
  <si>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</si>
  <si>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</si>
  <si>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</si>
  <si>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</si>
  <si>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</si>
  <si>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</si>
  <si>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</si>
  <si>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</si>
  <si>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</si>
  <si>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</si>
  <si>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</si>
  <si>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</si>
  <si>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</si>
  <si>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</si>
  <si>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</si>
  <si>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</si>
  <si>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</si>
  <si>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</si>
  <si>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</si>
  <si>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</si>
  <si>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</si>
  <si>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</si>
  <si>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</si>
  <si>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</si>
  <si>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</si>
  <si>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</si>
  <si>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</si>
  <si>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</si>
  <si>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</si>
  <si>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</si>
  <si>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</si>
  <si>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</si>
  <si>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</si>
  <si>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</si>
  <si>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</si>
  <si>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</si>
  <si>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</si>
  <si>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</si>
  <si>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</si>
  <si>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</si>
  <si>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</si>
  <si>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</si>
  <si>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</si>
  <si>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</si>
  <si>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</si>
  <si>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</si>
  <si>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</si>
  <si>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</si>
  <si>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</si>
  <si>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</si>
  <si>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</si>
  <si>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</si>
  <si>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</si>
  <si>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</si>
  <si>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</si>
  <si>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</si>
  <si>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</si>
  <si>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</si>
  <si>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</si>
  <si>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</si>
  <si>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</si>
  <si>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</si>
  <si>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</si>
  <si>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</si>
  <si>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</si>
  <si>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</si>
  <si>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</si>
  <si>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</si>
  <si>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</si>
  <si>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</si>
  <si>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</si>
  <si>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</si>
  <si>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</si>
  <si>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</si>
  <si>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</si>
  <si>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</si>
  <si>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</si>
  <si>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</si>
  <si>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</si>
  <si>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</si>
  <si>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</si>
  <si>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</si>
  <si>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</si>
  <si>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</si>
  <si>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</si>
  <si>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</si>
  <si>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</si>
  <si>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</si>
  <si>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</si>
  <si>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</si>
  <si>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</si>
  <si>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</si>
  <si>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</si>
  <si>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</si>
  <si>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</si>
  <si>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</si>
  <si>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</si>
  <si>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</si>
  <si>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</si>
  <si>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</si>
  <si>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</si>
  <si>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</si>
  <si>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</si>
  <si>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</si>
  <si>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</si>
  <si>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</si>
  <si>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</si>
  <si>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</si>
  <si>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</si>
  <si>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</si>
  <si>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</si>
  <si>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</si>
  <si>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</si>
  <si>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</si>
  <si>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</si>
  <si>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</si>
  <si>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</si>
  <si>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</si>
  <si>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</si>
  <si>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</si>
  <si>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</si>
  <si>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</si>
  <si>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</si>
  <si>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</si>
  <si>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</si>
  <si>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</si>
  <si>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</si>
  <si>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</si>
  <si>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</si>
  <si>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</si>
  <si>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</si>
  <si>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</si>
  <si>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</si>
  <si>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</si>
  <si>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</si>
  <si>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</si>
  <si>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</si>
  <si>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</si>
  <si>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</si>
  <si>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</si>
  <si>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</si>
  <si>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</si>
  <si>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</si>
  <si>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</si>
  <si>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</si>
  <si>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</si>
  <si>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</si>
  <si>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</si>
  <si>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</si>
  <si>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</si>
  <si>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</si>
  <si>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</si>
  <si>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</si>
  <si>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</si>
  <si>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</si>
  <si>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</si>
  <si>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</si>
  <si>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</si>
  <si>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</si>
  <si>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</si>
  <si>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</si>
  <si>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</si>
  <si>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</si>
  <si>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</si>
  <si>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</si>
  <si>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</si>
  <si>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</si>
  <si>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</si>
  <si>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</si>
  <si>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</si>
  <si>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</si>
  <si>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</si>
  <si>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</si>
  <si>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</si>
  <si>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</si>
  <si>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</si>
  <si>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</si>
  <si>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</si>
  <si>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</si>
  <si>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</si>
  <si>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</si>
  <si>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</si>
  <si>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</si>
  <si>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</si>
  <si>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</si>
  <si>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</si>
  <si>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</si>
  <si>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</si>
  <si>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</si>
  <si>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</si>
  <si>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</si>
  <si>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</si>
  <si>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</si>
  <si>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</si>
  <si>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</si>
  <si>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</si>
  <si>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</si>
  <si>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</si>
  <si>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</si>
  <si>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</si>
  <si>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</si>
  <si>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</si>
  <si>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</si>
  <si>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</si>
  <si>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</si>
  <si>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</si>
  <si>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</si>
  <si>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</si>
  <si>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</si>
  <si>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</si>
  <si>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</si>
  <si>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</si>
  <si>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</si>
  <si>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</si>
  <si>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</si>
  <si>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</si>
  <si>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</si>
  <si>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</si>
  <si>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</si>
  <si>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</si>
  <si>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</si>
  <si>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</si>
  <si>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</si>
  <si>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</si>
  <si>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</si>
  <si>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</si>
  <si>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</si>
  <si>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</si>
  <si>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</si>
  <si>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</si>
  <si>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</si>
  <si>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</si>
  <si>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</si>
  <si>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</si>
  <si>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</si>
  <si>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</si>
  <si>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</si>
  <si>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</si>
  <si>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</si>
  <si>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</si>
  <si>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</si>
  <si>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</si>
  <si>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</si>
  <si>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</si>
  <si>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</si>
  <si>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</si>
  <si>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</si>
  <si>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</si>
  <si>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</si>
  <si>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</si>
  <si>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</si>
  <si>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</si>
  <si>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</si>
  <si>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</si>
  <si>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</si>
  <si>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</si>
  <si>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</si>
  <si>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</si>
  <si>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</si>
  <si>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</si>
  <si>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</si>
  <si>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</si>
  <si>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</si>
  <si>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</si>
  <si>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</si>
  <si>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</si>
  <si>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</si>
  <si>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</si>
  <si>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</si>
  <si>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</si>
  <si>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</si>
  <si>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</si>
  <si>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</si>
  <si>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</si>
  <si>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</si>
  <si>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</si>
  <si>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</si>
  <si>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</si>
  <si>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</si>
  <si>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</si>
  <si>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</si>
  <si>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</si>
  <si>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</si>
  <si>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</si>
  <si>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</si>
  <si>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</si>
  <si>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</si>
  <si>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</si>
  <si>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</si>
  <si>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</si>
  <si>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</si>
  <si>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</si>
  <si>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</si>
  <si>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</si>
  <si>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</si>
  <si>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</si>
  <si>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</si>
  <si>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</si>
  <si>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</si>
  <si>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</si>
  <si>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</si>
  <si>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</si>
  <si>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</si>
  <si>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</si>
  <si>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</si>
  <si>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</si>
  <si>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</si>
  <si>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</si>
  <si>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</si>
  <si>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</si>
  <si>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</si>
  <si>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</si>
  <si>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</si>
  <si>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</si>
  <si>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</si>
  <si>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</si>
  <si>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</si>
  <si>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</si>
  <si>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</si>
  <si>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</si>
  <si>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</si>
  <si>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</si>
  <si>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</si>
  <si>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</si>
  <si>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</si>
  <si>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</si>
  <si>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</si>
  <si>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</si>
  <si>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</si>
  <si>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</si>
  <si>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</si>
  <si>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</si>
  <si>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</si>
  <si>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</si>
  <si>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</si>
  <si>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</si>
  <si>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</si>
  <si>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</si>
  <si>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</si>
  <si>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</si>
  <si>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</si>
  <si>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</si>
  <si>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</si>
  <si>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</si>
  <si>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</si>
  <si>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</si>
  <si>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</si>
  <si>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</si>
  <si>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</si>
  <si>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</si>
  <si>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</si>
  <si>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</si>
  <si>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</si>
  <si>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</si>
  <si>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</si>
  <si>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</si>
  <si>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</si>
  <si>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</si>
  <si>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</si>
  <si>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</si>
  <si>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</si>
  <si>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</si>
  <si>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</si>
  <si>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</si>
  <si>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</si>
  <si>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</si>
  <si>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</si>
  <si>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</si>
  <si>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</si>
  <si>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</si>
  <si>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</si>
  <si>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</si>
  <si>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</si>
  <si>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</si>
  <si>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</si>
  <si>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</si>
  <si>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</si>
  <si>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</si>
  <si>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</si>
  <si>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</si>
  <si>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</si>
  <si>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</si>
  <si>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</si>
  <si>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</si>
  <si>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</si>
  <si>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</si>
  <si>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</si>
  <si>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</si>
  <si>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</si>
  <si>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</si>
  <si>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</si>
  <si>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</si>
  <si>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</si>
  <si>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</si>
  <si>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</si>
  <si>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</si>
  <si>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</si>
  <si>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</si>
  <si>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</si>
  <si>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</si>
  <si>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</si>
  <si>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</si>
  <si>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</si>
  <si>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</si>
  <si>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</si>
  <si>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</si>
  <si>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</si>
  <si>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</si>
  <si>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</si>
  <si>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</si>
  <si>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</si>
  <si>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</si>
  <si>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</si>
  <si>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</si>
  <si>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</si>
  <si>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</si>
  <si>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</si>
  <si>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</si>
  <si>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</si>
  <si>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</si>
  <si>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</si>
  <si>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</si>
  <si>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</si>
  <si>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</si>
  <si>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</si>
  <si>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</si>
  <si>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</si>
  <si>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</si>
  <si>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</si>
  <si>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</si>
  <si>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</si>
  <si>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</si>
  <si>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</si>
  <si>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</si>
  <si>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</si>
  <si>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</si>
  <si>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</si>
  <si>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</si>
  <si>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</si>
  <si>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</si>
  <si>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</si>
  <si>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</si>
  <si>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</si>
  <si>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</si>
  <si>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</si>
  <si>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</si>
  <si>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</si>
  <si>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</si>
  <si>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</si>
  <si>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</si>
  <si>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</si>
  <si>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</si>
  <si>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</si>
  <si>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</si>
  <si>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</si>
  <si>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</si>
  <si>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</si>
  <si>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</si>
  <si>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</si>
  <si>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</si>
  <si>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</si>
  <si>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</si>
  <si>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</si>
  <si>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</si>
  <si>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</si>
  <si>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</si>
  <si>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</si>
  <si>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</si>
  <si>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</si>
  <si>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</si>
  <si>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</si>
  <si>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</si>
  <si>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</si>
  <si>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</si>
  <si>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</si>
  <si>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</si>
  <si>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</si>
  <si>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</si>
  <si>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</si>
  <si>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</si>
  <si>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</si>
  <si>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</si>
  <si>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</si>
  <si>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</si>
  <si>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</si>
  <si>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</si>
  <si>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</si>
  <si>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</si>
  <si>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</si>
  <si>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</si>
  <si>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</si>
  <si>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</si>
  <si>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</si>
  <si>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</si>
  <si>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</si>
  <si>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</si>
  <si>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</si>
  <si>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</si>
  <si>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</si>
  <si>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</si>
  <si>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</si>
  <si>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</si>
  <si>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</si>
  <si>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</si>
  <si>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</si>
  <si>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</si>
  <si>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</si>
  <si>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</si>
  <si>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</si>
  <si>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</si>
  <si>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</si>
  <si>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</si>
  <si>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</si>
  <si>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</si>
  <si>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</si>
  <si>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</si>
  <si>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</si>
  <si>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</si>
  <si>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</si>
  <si>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</si>
  <si>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</si>
  <si>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</si>
  <si>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</si>
  <si>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</si>
  <si>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</si>
  <si>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</si>
  <si>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</si>
  <si>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</si>
  <si>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</si>
  <si>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</si>
  <si>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</si>
  <si>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</si>
  <si>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</si>
  <si>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</si>
  <si>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</si>
  <si>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</si>
  <si>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</si>
  <si>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</si>
  <si>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</si>
  <si>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</si>
  <si>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</si>
  <si>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</si>
  <si>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</si>
  <si>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</si>
  <si>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</si>
  <si>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</si>
  <si>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</si>
  <si>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</si>
  <si>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</si>
  <si>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</si>
  <si>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</si>
  <si>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</si>
  <si>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</si>
  <si>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</si>
  <si>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</si>
  <si>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</si>
  <si>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</si>
  <si>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</si>
  <si>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</si>
  <si>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</si>
  <si>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</si>
  <si>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</si>
  <si>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</si>
  <si>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</si>
  <si>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</si>
  <si>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</si>
  <si>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</si>
  <si>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</si>
  <si>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</si>
  <si>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</si>
  <si>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</si>
  <si>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</si>
  <si>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</si>
  <si>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</si>
  <si>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</si>
  <si>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</si>
  <si>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</si>
  <si>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</si>
  <si>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</si>
  <si>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</si>
  <si>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</si>
  <si>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</si>
  <si>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</si>
  <si>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</si>
  <si>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</si>
  <si>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</si>
  <si>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</si>
  <si>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</si>
  <si>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</si>
  <si>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</si>
  <si>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</si>
  <si>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</si>
  <si>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</si>
  <si>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</si>
  <si>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</si>
  <si>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</si>
  <si>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</si>
  <si>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</si>
  <si>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</si>
  <si>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</si>
  <si>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</si>
  <si>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</si>
  <si>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</si>
  <si>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</si>
  <si>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</si>
  <si>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</si>
  <si>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</si>
  <si>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</si>
  <si>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</si>
  <si>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</si>
  <si>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</si>
  <si>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</si>
  <si>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</si>
  <si>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</si>
  <si>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</si>
  <si>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</si>
  <si>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</si>
  <si>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</si>
  <si>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</si>
  <si>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</si>
  <si>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</si>
  <si>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</si>
  <si>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</si>
  <si>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</si>
  <si>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</si>
  <si>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</si>
  <si>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</si>
  <si>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</si>
  <si>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</si>
  <si>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</si>
  <si>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</si>
  <si>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</si>
  <si>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</si>
  <si>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</si>
  <si>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</si>
  <si>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</si>
  <si>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</si>
  <si>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</si>
  <si>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</si>
  <si>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</si>
  <si>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</si>
  <si>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</si>
  <si>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</si>
  <si>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</si>
  <si>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</si>
  <si>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</si>
  <si>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</si>
  <si>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</si>
  <si>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</si>
  <si>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</si>
  <si>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</si>
  <si>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</si>
  <si>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</si>
  <si>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</si>
  <si>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</si>
  <si>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</si>
  <si>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</si>
  <si>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</si>
  <si>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</si>
  <si>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</si>
  <si>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</si>
  <si>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</si>
  <si>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</si>
  <si>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</si>
  <si>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</si>
  <si>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</si>
  <si>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</si>
  <si>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</si>
  <si>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</si>
  <si>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</si>
  <si>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</si>
  <si>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</si>
  <si>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</si>
  <si>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</si>
  <si>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</si>
  <si>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</si>
  <si>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</si>
  <si>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</si>
  <si>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</si>
  <si>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</si>
  <si>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</si>
  <si>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</si>
  <si>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</si>
  <si>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</si>
  <si>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</si>
  <si>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</si>
  <si>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</si>
  <si>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</si>
  <si>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</si>
  <si>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</si>
  <si>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</si>
  <si>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</si>
  <si>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</si>
  <si>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</si>
  <si>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</si>
  <si>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</si>
  <si>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</si>
  <si>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</si>
  <si>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</si>
  <si>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</si>
  <si>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</si>
  <si>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</si>
  <si>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</si>
  <si>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</si>
  <si>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</si>
  <si>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</si>
  <si>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</si>
  <si>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</si>
  <si>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</si>
  <si>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</si>
  <si>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</si>
  <si>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</si>
  <si>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</si>
  <si>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</si>
  <si>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</si>
  <si>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</si>
  <si>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</si>
  <si>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</si>
  <si>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</si>
  <si>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</si>
  <si>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</si>
  <si>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</si>
  <si>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</si>
  <si>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</si>
  <si>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</si>
  <si>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</si>
  <si>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</si>
  <si>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</si>
  <si>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</si>
  <si>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</si>
  <si>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</si>
  <si>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</si>
  <si>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</si>
  <si>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</si>
  <si>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</si>
  <si>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</si>
  <si>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</si>
  <si>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</si>
  <si>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</si>
  <si>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</si>
  <si>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</si>
  <si>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</si>
  <si>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</si>
  <si>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</si>
  <si>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</si>
  <si>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</si>
  <si>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</si>
  <si>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</si>
  <si>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</si>
  <si>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</si>
  <si>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</si>
  <si>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</si>
  <si>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</si>
  <si>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</si>
  <si>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</si>
  <si>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</si>
  <si>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</si>
  <si>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</si>
  <si>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</si>
  <si>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</si>
  <si>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</si>
  <si>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</si>
  <si>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</si>
  <si>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</si>
  <si>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</si>
  <si>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</si>
  <si>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</si>
  <si>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</si>
  <si>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</si>
  <si>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</si>
  <si>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</si>
  <si>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</si>
  <si>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</si>
  <si>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</si>
  <si>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</si>
  <si>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</si>
  <si>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</si>
  <si>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</si>
  <si>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</si>
  <si>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</si>
  <si>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</si>
  <si>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</si>
  <si>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</si>
  <si>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</si>
  <si>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</si>
  <si>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</si>
  <si>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</si>
  <si>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</si>
  <si>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</si>
  <si>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</si>
  <si>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</si>
  <si>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</si>
  <si>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</si>
  <si>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</si>
  <si>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</si>
  <si>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</si>
  <si>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</si>
  <si>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</si>
  <si>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</si>
  <si>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</si>
  <si>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</si>
  <si>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</si>
  <si>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</si>
  <si>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</si>
  <si>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</si>
  <si>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</si>
  <si>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</si>
  <si>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</si>
  <si>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</si>
  <si>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</si>
  <si>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</si>
  <si>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</si>
  <si>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</si>
  <si>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</si>
  <si>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</si>
  <si>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</si>
  <si>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</si>
  <si>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</si>
  <si>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</si>
  <si>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</si>
  <si>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</si>
  <si>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</si>
  <si>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</si>
  <si>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</si>
  <si>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</si>
  <si>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</si>
  <si>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</si>
  <si>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</si>
  <si>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</si>
  <si>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</si>
  <si>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</si>
  <si>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</si>
  <si>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</si>
  <si>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</si>
  <si>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</si>
  <si>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</si>
  <si>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</si>
  <si>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</si>
  <si>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</si>
  <si>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</si>
  <si>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</si>
  <si>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</si>
  <si>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</si>
  <si>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</si>
  <si>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</si>
  <si>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</si>
  <si>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</si>
  <si>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</si>
  <si>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</si>
  <si>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</si>
  <si>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</si>
  <si>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</si>
  <si>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</si>
  <si>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</si>
  <si>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</si>
  <si>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</si>
  <si>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</si>
  <si>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</si>
  <si>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</si>
  <si>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</si>
  <si>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</si>
  <si>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</si>
  <si>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</si>
  <si>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</si>
  <si>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</si>
  <si>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</si>
  <si>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</si>
  <si>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</si>
  <si>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</si>
  <si>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</si>
  <si>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</si>
  <si>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</si>
  <si>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</si>
  <si>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</si>
  <si>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</si>
  <si>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</si>
  <si>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</si>
  <si>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</si>
  <si>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</si>
  <si>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</si>
  <si>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</si>
  <si>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</si>
  <si>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</si>
  <si>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</si>
  <si>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</si>
  <si>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</si>
  <si>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</si>
  <si>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</si>
  <si>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</si>
  <si>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</si>
  <si>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</si>
  <si>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</si>
  <si>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</si>
  <si>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</si>
  <si>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</si>
  <si>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</si>
  <si>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</si>
  <si>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</si>
  <si>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</si>
  <si>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</si>
  <si>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</si>
  <si>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</si>
  <si>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</si>
  <si>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</si>
  <si>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</si>
  <si>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</si>
  <si>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</si>
  <si>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</si>
  <si>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</si>
  <si>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</si>
  <si>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</si>
  <si>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</si>
  <si>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</si>
  <si>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</si>
  <si>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</si>
  <si>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</si>
  <si>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</si>
  <si>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</si>
  <si>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</si>
  <si>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</si>
  <si>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</si>
  <si>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</si>
  <si>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</si>
  <si>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</si>
  <si>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</si>
  <si>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</si>
  <si>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</si>
  <si>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</si>
  <si>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</si>
  <si>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</si>
  <si>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</si>
  <si>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</si>
  <si>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</si>
  <si>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</si>
  <si>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</si>
  <si>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</si>
  <si>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</si>
  <si>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</si>
  <si>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</si>
  <si>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</si>
  <si>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</si>
  <si>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</si>
  <si>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</si>
  <si>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</si>
  <si>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</si>
  <si>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</si>
  <si>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</si>
  <si>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</si>
  <si>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</si>
  <si>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</si>
  <si>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</si>
  <si>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</si>
  <si>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</si>
  <si>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</si>
  <si>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</si>
  <si>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</si>
  <si>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</si>
  <si>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</si>
  <si>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</si>
  <si>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</si>
  <si>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</si>
  <si>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</si>
  <si>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</si>
  <si>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</si>
  <si>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</si>
  <si>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</si>
  <si>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</si>
  <si>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</si>
  <si>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</si>
  <si>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</si>
  <si>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</si>
  <si>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</si>
  <si>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</si>
  <si>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</si>
  <si>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</si>
  <si>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</si>
  <si>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</si>
  <si>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</si>
  <si>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</si>
  <si>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</si>
  <si>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</si>
  <si>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</si>
  <si>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</si>
  <si>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</si>
  <si>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</si>
  <si>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</si>
  <si>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</si>
  <si>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</si>
  <si>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</si>
  <si>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</si>
  <si>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</si>
  <si>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</si>
  <si>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</si>
  <si>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</si>
  <si>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</si>
  <si>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</si>
  <si>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</si>
  <si>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</si>
  <si>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</si>
  <si>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</si>
  <si>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</si>
  <si>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</si>
  <si>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</si>
  <si>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</si>
  <si>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</si>
  <si>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</si>
  <si>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</si>
  <si>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</si>
  <si>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</si>
  <si>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</si>
  <si>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</si>
  <si>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</si>
  <si>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</si>
  <si>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</si>
  <si>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</si>
  <si>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</si>
  <si>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</si>
  <si>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</si>
  <si>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</si>
  <si>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</si>
  <si>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</si>
  <si>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</si>
  <si>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</si>
  <si>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</si>
  <si>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</si>
  <si>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</si>
  <si>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</si>
  <si>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</si>
  <si>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</si>
  <si>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</si>
  <si>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</si>
  <si>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</si>
  <si>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</si>
  <si>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</si>
  <si>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</si>
  <si>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</si>
  <si>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</si>
  <si>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</si>
  <si>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</si>
  <si>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</si>
  <si>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</si>
  <si>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</si>
  <si>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</si>
  <si>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</si>
  <si>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</si>
  <si>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</si>
  <si>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</si>
  <si>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</si>
  <si>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</si>
  <si>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</si>
  <si>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</si>
  <si>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</si>
  <si>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</si>
  <si>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</si>
  <si>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</si>
  <si>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</si>
  <si>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</si>
  <si>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</si>
  <si>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</si>
  <si>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</si>
  <si>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</si>
  <si>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</si>
  <si>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</si>
  <si>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</si>
  <si>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</si>
  <si>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</si>
  <si>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</si>
  <si>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</si>
  <si>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</si>
  <si>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</si>
  <si>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</si>
  <si>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</si>
  <si>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</si>
  <si>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</si>
  <si>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</si>
  <si>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</si>
  <si>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</si>
  <si>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</si>
  <si>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</si>
  <si>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</si>
  <si>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</si>
  <si>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</si>
  <si>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</si>
  <si>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</si>
  <si>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</si>
  <si>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</si>
  <si>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</si>
  <si>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</si>
  <si>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</si>
  <si>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</si>
  <si>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</si>
  <si>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</si>
  <si>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</si>
  <si>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</si>
  <si>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</si>
  <si>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</si>
  <si>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</si>
  <si>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</si>
  <si>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</si>
  <si>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</si>
  <si>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</si>
  <si>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</si>
  <si>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</si>
  <si>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</si>
  <si>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</si>
  <si>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</si>
  <si>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</si>
  <si>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</si>
  <si>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</si>
  <si>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</si>
  <si>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</si>
  <si>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</si>
  <si>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</si>
  <si>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</si>
  <si>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</si>
  <si>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</si>
  <si>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</si>
  <si>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</si>
  <si>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</si>
  <si>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</si>
  <si>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</si>
  <si>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</si>
  <si>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</si>
  <si>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</si>
  <si>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</si>
  <si>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</si>
  <si>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</si>
  <si>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</si>
  <si>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</si>
  <si>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</si>
  <si>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</si>
  <si>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</si>
  <si>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</si>
  <si>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</si>
  <si>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</si>
  <si>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</si>
  <si>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</si>
  <si>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</si>
  <si>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</si>
  <si>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</si>
  <si>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</si>
  <si>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</si>
  <si>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</si>
  <si>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</si>
  <si>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</si>
  <si>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</si>
  <si>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</si>
  <si>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</si>
  <si>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</si>
  <si>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</si>
  <si>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</si>
  <si>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</si>
  <si>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</si>
  <si>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</si>
  <si>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</si>
  <si>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</si>
  <si>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</si>
  <si>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</si>
  <si>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</si>
  <si>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</si>
  <si>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</si>
  <si>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</si>
  <si>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</si>
  <si>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</si>
  <si>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</si>
  <si>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</si>
  <si>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</si>
  <si>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</si>
  <si>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</si>
  <si>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</si>
  <si>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</si>
  <si>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</si>
  <si>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</si>
  <si>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</si>
  <si>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</si>
  <si>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</si>
  <si>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</si>
  <si>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</si>
  <si>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</si>
  <si>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</si>
  <si>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</si>
  <si>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</si>
  <si>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</si>
  <si>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</si>
  <si>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</si>
  <si>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</si>
  <si>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</si>
  <si>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</si>
  <si>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</si>
  <si>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</si>
  <si>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</si>
  <si>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</si>
  <si>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</si>
  <si>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</si>
  <si>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</si>
  <si>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</si>
  <si>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</si>
  <si>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</si>
  <si>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</si>
  <si>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</si>
  <si>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</si>
  <si>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</si>
  <si>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</si>
  <si>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</si>
  <si>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</si>
  <si>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</si>
  <si>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</si>
  <si>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</si>
  <si>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</si>
  <si>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</si>
  <si>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</si>
  <si>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</si>
  <si>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</si>
  <si>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</si>
  <si>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</si>
  <si>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</si>
  <si>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</si>
  <si>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</si>
  <si>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</si>
  <si>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</si>
  <si>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</si>
  <si>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</si>
  <si>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</si>
  <si>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</si>
  <si>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</si>
  <si>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</si>
  <si>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</si>
  <si>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</si>
  <si>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</si>
  <si>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</si>
  <si>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</si>
  <si>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</si>
  <si>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</si>
  <si>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</si>
  <si>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</si>
  <si>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</si>
  <si>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</si>
  <si>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</si>
  <si>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</si>
  <si>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</si>
  <si>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</si>
  <si>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</si>
  <si>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</si>
  <si>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</si>
  <si>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</si>
  <si>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</si>
  <si>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</si>
  <si>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</si>
  <si>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</si>
  <si>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</si>
  <si>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</si>
  <si>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</si>
  <si>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</si>
  <si>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</si>
  <si>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</si>
  <si>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</si>
  <si>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</si>
  <si>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</si>
  <si>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</si>
  <si>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</si>
  <si>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</si>
  <si>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</si>
  <si>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</si>
  <si>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</si>
  <si>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</si>
  <si>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</si>
  <si>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</si>
  <si>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</si>
  <si>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</si>
  <si>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</si>
  <si>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</si>
  <si>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</si>
  <si>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</si>
  <si>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</si>
  <si>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</si>
  <si>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</si>
  <si>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</si>
  <si>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</si>
  <si>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</si>
  <si>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</si>
  <si>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</si>
  <si>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</si>
  <si>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</si>
  <si>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</si>
  <si>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</si>
  <si>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</si>
  <si>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</si>
  <si>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</si>
  <si>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</si>
  <si>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</si>
  <si>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</si>
  <si>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</si>
  <si>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</si>
  <si>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</si>
  <si>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</si>
  <si>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</si>
  <si>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</si>
  <si>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</si>
  <si>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</si>
  <si>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</si>
  <si>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</si>
  <si>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</si>
  <si>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</si>
  <si>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</si>
  <si>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</si>
  <si>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</si>
  <si>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</si>
  <si>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</si>
  <si>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</si>
  <si>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</si>
  <si>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</si>
  <si>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</si>
  <si>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</si>
  <si>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</si>
  <si>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</si>
  <si>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</si>
  <si>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</si>
  <si>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</si>
  <si>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</si>
  <si>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</si>
  <si>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</si>
  <si>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</si>
  <si>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</si>
  <si>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</si>
  <si>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</si>
  <si>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</si>
  <si>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</si>
  <si>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</si>
  <si>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</si>
  <si>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</si>
  <si>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</si>
  <si>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</si>
  <si>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</si>
  <si>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</si>
  <si>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</si>
  <si>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</si>
  <si>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</si>
  <si>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</si>
  <si>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</si>
  <si>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</si>
  <si>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</si>
  <si>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</si>
  <si>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</si>
  <si>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</si>
  <si>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</si>
  <si>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</si>
  <si>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</si>
  <si>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</si>
  <si>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</si>
  <si>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</si>
  <si>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</si>
  <si>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</si>
  <si>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</si>
  <si>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</si>
  <si>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</si>
  <si>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</si>
  <si>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</si>
  <si>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</si>
  <si>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</si>
  <si>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</si>
  <si>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</si>
  <si>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</si>
  <si>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</si>
  <si>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</si>
  <si>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</si>
  <si>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</si>
  <si>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</si>
  <si>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</si>
  <si>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</si>
  <si>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</si>
  <si>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</si>
  <si>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</si>
  <si>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</si>
  <si>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</si>
  <si>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</si>
  <si>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</si>
  <si>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</si>
  <si>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</si>
  <si>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</si>
  <si>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</si>
  <si>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</si>
  <si>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</si>
  <si>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</si>
  <si>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</si>
  <si>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</si>
  <si>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</si>
  <si>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</si>
  <si>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</si>
  <si>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</si>
  <si>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</si>
  <si>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</si>
  <si>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</si>
  <si>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</si>
  <si>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</si>
  <si>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</si>
  <si>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</si>
  <si>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</si>
  <si>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</si>
  <si>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</si>
  <si>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</si>
  <si>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</si>
  <si>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</si>
  <si>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</si>
  <si>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</si>
  <si>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</si>
  <si>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</si>
  <si>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</si>
  <si>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</si>
  <si>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</si>
  <si>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</si>
  <si>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</si>
  <si>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</si>
  <si>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</si>
  <si>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</si>
  <si>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</si>
  <si>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</si>
  <si>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</si>
  <si>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</si>
  <si>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</si>
  <si>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</si>
  <si>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</si>
  <si>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</si>
  <si>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</si>
  <si>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</si>
  <si>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</si>
  <si>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</si>
  <si>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</si>
  <si>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</si>
  <si>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</si>
  <si>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</si>
  <si>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</si>
  <si>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</si>
  <si>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</si>
  <si>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</si>
  <si>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</si>
  <si>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</si>
  <si>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</si>
  <si>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</si>
  <si>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</si>
  <si>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</si>
  <si>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</si>
  <si>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</si>
  <si>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</si>
  <si>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</si>
  <si>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</si>
  <si>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</si>
  <si>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</si>
  <si>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</si>
  <si>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</si>
  <si>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</si>
  <si>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</si>
  <si>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</si>
  <si>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</si>
  <si>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</si>
  <si>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</si>
  <si>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</si>
  <si>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</si>
  <si>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</si>
  <si>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</si>
  <si>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</si>
  <si>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</si>
  <si>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</si>
  <si>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</si>
  <si>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</si>
  <si>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</si>
  <si>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</si>
  <si>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</si>
  <si>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</si>
  <si>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</si>
  <si>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</si>
  <si>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</si>
  <si>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</si>
  <si>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</si>
  <si>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</si>
  <si>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</si>
  <si>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</si>
  <si>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</si>
  <si>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</si>
  <si>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</si>
  <si>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</si>
  <si>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</si>
  <si>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</si>
  <si>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</si>
  <si>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</si>
  <si>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</si>
  <si>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</si>
  <si>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</si>
  <si>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</si>
  <si>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</si>
  <si>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</si>
  <si>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</si>
  <si>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</si>
  <si>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</si>
  <si>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</si>
  <si>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</si>
  <si>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</si>
  <si>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</si>
  <si>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</si>
  <si>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</si>
  <si>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</si>
  <si>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</si>
  <si>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</si>
  <si>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</si>
  <si>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</si>
  <si>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</si>
  <si>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</si>
  <si>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</si>
  <si>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</si>
  <si>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</si>
  <si>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</si>
  <si>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</si>
  <si>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</si>
  <si>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</si>
  <si>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</si>
  <si>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</si>
  <si>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</si>
  <si>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</si>
  <si>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</si>
  <si>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</si>
  <si>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</si>
  <si>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</si>
  <si>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</si>
  <si>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</si>
  <si>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</si>
  <si>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</si>
  <si>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</si>
  <si>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</si>
  <si>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</si>
  <si>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</si>
  <si>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</si>
  <si>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</si>
  <si>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</si>
  <si>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</si>
  <si>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</si>
  <si>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</si>
  <si>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</si>
  <si>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</si>
  <si>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</si>
  <si>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</si>
  <si>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</si>
  <si>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</si>
  <si>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</si>
  <si>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</si>
  <si>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</si>
  <si>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</si>
  <si>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</si>
  <si>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</si>
  <si>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</si>
  <si>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</si>
  <si>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</si>
  <si>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</si>
  <si>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</si>
  <si>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</si>
  <si>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</si>
  <si>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</si>
  <si>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</si>
  <si>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</si>
  <si>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</si>
  <si>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</si>
  <si>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</si>
  <si>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</si>
  <si>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</si>
  <si>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</si>
  <si>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</si>
  <si>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</si>
  <si>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</si>
  <si>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</si>
  <si>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</si>
  <si>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</si>
  <si>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</si>
  <si>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</si>
  <si>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</si>
  <si>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</si>
  <si>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</si>
  <si>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</si>
  <si>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</si>
  <si>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</si>
  <si>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</si>
  <si>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</si>
  <si>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</si>
  <si>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</si>
  <si>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</si>
  <si>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</si>
  <si>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</si>
  <si>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</si>
  <si>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</si>
  <si>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</si>
  <si>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</si>
  <si>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</si>
  <si>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</si>
  <si>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</si>
  <si>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</si>
  <si>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</si>
  <si>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</si>
  <si>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</si>
  <si>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</si>
  <si>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</si>
  <si>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</si>
  <si>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</si>
  <si>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</si>
  <si>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</si>
  <si>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</si>
  <si>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</si>
  <si>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</si>
  <si>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</si>
  <si>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</si>
  <si>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</si>
  <si>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</si>
  <si>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</si>
  <si>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</si>
  <si>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</si>
  <si>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</si>
  <si>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</si>
  <si>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</si>
  <si>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</si>
  <si>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</si>
  <si>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</si>
  <si>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</si>
  <si>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</si>
  <si>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</si>
  <si>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</si>
  <si>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</si>
  <si>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</si>
  <si>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</si>
  <si>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</si>
  <si>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</si>
  <si>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</si>
  <si>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</si>
  <si>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</si>
  <si>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</si>
  <si>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</si>
  <si>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</si>
  <si>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</si>
  <si>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</si>
  <si>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</si>
  <si>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</si>
  <si>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</si>
  <si>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</si>
  <si>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</si>
  <si>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</si>
  <si>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</si>
  <si>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</si>
  <si>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</si>
  <si>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</si>
  <si>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</si>
  <si>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</si>
  <si>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</si>
  <si>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</si>
  <si>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</si>
  <si>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</si>
  <si>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</si>
  <si>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</si>
  <si>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</si>
  <si>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</si>
  <si>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</si>
  <si>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</si>
  <si>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</si>
  <si>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</si>
  <si>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</si>
  <si>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</si>
  <si>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</si>
  <si>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</si>
  <si>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</si>
  <si>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</si>
  <si>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</si>
  <si>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</si>
  <si>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</si>
  <si>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</si>
  <si>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</si>
  <si>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</si>
  <si>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</si>
  <si>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</si>
  <si>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</si>
  <si>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</si>
  <si>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</si>
  <si>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</si>
  <si>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</si>
  <si>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</si>
  <si>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</si>
  <si>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</si>
  <si>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</si>
  <si>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</si>
  <si>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</si>
  <si>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</si>
  <si>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</si>
  <si>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</si>
  <si>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</si>
  <si>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</si>
  <si>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</si>
  <si>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</si>
  <si>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</si>
  <si>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</si>
  <si>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</si>
  <si>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</si>
  <si>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</si>
  <si>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</si>
  <si>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</si>
  <si>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</si>
  <si>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</si>
  <si>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</si>
  <si>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</si>
  <si>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</si>
  <si>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</si>
  <si>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</si>
  <si>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</si>
  <si>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</si>
  <si>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</si>
  <si>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</si>
  <si>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</si>
  <si>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</si>
  <si>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</si>
  <si>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</si>
  <si>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</si>
  <si>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</si>
  <si>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</si>
  <si>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</si>
  <si>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</si>
  <si>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</si>
  <si>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</si>
  <si>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</si>
  <si>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</si>
  <si>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</si>
  <si>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</si>
  <si>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</si>
  <si>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</si>
  <si>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</si>
  <si>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</si>
  <si>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</si>
  <si>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</si>
  <si>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</si>
  <si>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</si>
  <si>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</si>
  <si>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</si>
  <si>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</si>
  <si>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</si>
  <si>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</si>
  <si>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</si>
  <si>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</si>
  <si>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</si>
  <si>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</si>
  <si>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</si>
  <si>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</si>
  <si>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</si>
  <si>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</si>
  <si>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</si>
  <si>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</si>
  <si>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</si>
  <si>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</si>
  <si>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</si>
  <si>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</si>
  <si>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</si>
  <si>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</si>
  <si>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</si>
  <si>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</si>
  <si>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</si>
  <si>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</si>
  <si>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</si>
  <si>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</si>
  <si>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</si>
  <si>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</si>
  <si>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</si>
  <si>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</si>
  <si>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</si>
  <si>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</si>
  <si>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</si>
  <si>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</si>
  <si>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</si>
  <si>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</si>
  <si>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</si>
  <si>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</si>
  <si>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</si>
  <si>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</si>
  <si>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</si>
  <si>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</si>
  <si>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</si>
  <si>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</si>
  <si>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</si>
  <si>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</si>
  <si>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</si>
  <si>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</si>
  <si>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</si>
  <si>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</si>
  <si>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</si>
  <si>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</si>
  <si>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</si>
  <si>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</si>
  <si>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</si>
  <si>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</si>
  <si>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</si>
  <si>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</si>
  <si>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</si>
  <si>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</si>
  <si>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</si>
  <si>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</si>
  <si>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</si>
  <si>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</si>
  <si>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</si>
  <si>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</si>
  <si>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</si>
  <si>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</si>
  <si>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</si>
  <si>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</si>
  <si>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</si>
  <si>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</si>
  <si>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</si>
  <si>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</si>
  <si>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</si>
  <si>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</si>
  <si>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</si>
  <si>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</si>
  <si>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</si>
  <si>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</si>
  <si>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</si>
  <si>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</si>
  <si>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</si>
  <si>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</si>
  <si>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</si>
  <si>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</si>
  <si>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</si>
  <si>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</si>
  <si>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</si>
  <si>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</si>
  <si>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</si>
  <si>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</si>
  <si>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</si>
  <si>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</si>
  <si>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</si>
  <si>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</si>
  <si>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</si>
  <si>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</si>
  <si>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</si>
  <si>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</si>
  <si>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</si>
  <si>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</si>
  <si>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</si>
  <si>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</si>
  <si>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</si>
  <si>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</si>
  <si>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</si>
  <si>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</si>
  <si>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</si>
  <si>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</si>
  <si>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</si>
  <si>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</si>
  <si>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</si>
  <si>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</si>
  <si>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</si>
  <si>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</si>
  <si>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</si>
  <si>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</si>
  <si>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</si>
  <si>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</si>
  <si>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</si>
  <si>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</si>
  <si>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</si>
  <si>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</si>
  <si>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</si>
  <si>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</si>
  <si>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</si>
  <si>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</si>
  <si>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</si>
  <si>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</si>
  <si>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</si>
  <si>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</si>
  <si>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</si>
  <si>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</si>
  <si>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</si>
  <si>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</si>
  <si>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</si>
  <si>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</si>
  <si>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</si>
  <si>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</si>
  <si>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</si>
  <si>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</si>
  <si>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</si>
  <si>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</si>
  <si>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</si>
  <si>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</si>
  <si>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</si>
  <si>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</si>
  <si>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</si>
  <si>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</si>
  <si>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</si>
  <si>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</si>
  <si>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</si>
  <si>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</si>
  <si>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</si>
  <si>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</si>
  <si>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</si>
  <si>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</si>
  <si>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</si>
  <si>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</si>
  <si>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</si>
  <si>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</si>
  <si>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</si>
  <si>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</si>
  <si>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</si>
  <si>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</si>
  <si>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</si>
  <si>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</si>
  <si>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</si>
  <si>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</si>
  <si>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</si>
  <si>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</si>
  <si>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</si>
  <si>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</si>
  <si>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</si>
  <si>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</si>
  <si>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</si>
  <si>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</si>
  <si>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</si>
  <si>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</si>
  <si>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</si>
  <si>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</si>
  <si>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</si>
  <si>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</si>
  <si>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</si>
  <si>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</si>
  <si>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</si>
  <si>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</si>
  <si>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</si>
  <si>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</si>
  <si>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</si>
  <si>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</si>
  <si>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</si>
  <si>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</si>
  <si>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</si>
  <si>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</si>
  <si>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</si>
  <si>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</si>
  <si>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</si>
  <si>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</si>
  <si>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</si>
  <si>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</si>
  <si>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</si>
  <si>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</si>
  <si>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</si>
  <si>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</si>
  <si>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</si>
  <si>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</si>
  <si>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</si>
  <si>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</si>
  <si>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</si>
  <si>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</si>
  <si>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</si>
  <si>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</si>
  <si>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</si>
  <si>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</si>
  <si>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</si>
  <si>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</si>
  <si>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</si>
  <si>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</si>
  <si>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</si>
  <si>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</si>
  <si>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</si>
  <si>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</si>
  <si>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</si>
  <si>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</si>
  <si>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</si>
  <si>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</si>
  <si>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</si>
  <si>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</si>
  <si>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</si>
  <si>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</si>
  <si>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</si>
  <si>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</si>
  <si>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</si>
  <si>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</si>
  <si>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</si>
  <si>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</si>
  <si>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</si>
  <si>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</si>
  <si>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</si>
  <si>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</si>
  <si>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</si>
  <si>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</si>
  <si>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</si>
  <si>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</si>
  <si>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</si>
  <si>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</si>
  <si>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</si>
  <si>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</si>
  <si>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</si>
  <si>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</si>
  <si>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</si>
  <si>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</si>
  <si>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</si>
  <si>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</si>
  <si>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</si>
  <si>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</si>
  <si>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</si>
  <si>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</si>
  <si>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</si>
  <si>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</si>
  <si>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</si>
  <si>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</si>
  <si>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</si>
  <si>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</si>
  <si>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</si>
  <si>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</si>
  <si>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</si>
  <si>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</si>
  <si>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</si>
  <si>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</si>
  <si>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</si>
  <si>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</si>
  <si>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</si>
  <si>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</si>
  <si>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</si>
  <si>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</si>
  <si>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</si>
  <si>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</si>
  <si>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</si>
  <si>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</si>
  <si>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</si>
  <si>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</si>
  <si>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</si>
  <si>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</si>
  <si>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</si>
  <si>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</si>
  <si>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</si>
  <si>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</si>
  <si>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</si>
  <si>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</si>
  <si>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</si>
  <si>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</si>
  <si>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</si>
  <si>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</si>
  <si>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</si>
  <si>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</si>
  <si>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</si>
  <si>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</si>
  <si>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</si>
  <si>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</si>
  <si>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</si>
  <si>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</si>
  <si>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</si>
  <si>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</si>
  <si>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</si>
  <si>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</si>
  <si>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</si>
  <si>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</si>
  <si>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</si>
  <si>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</si>
  <si>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</si>
  <si>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</si>
  <si>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</si>
  <si>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</si>
  <si>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</si>
  <si>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</si>
  <si>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</si>
  <si>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</si>
  <si>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</si>
  <si>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</si>
  <si>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</si>
  <si>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</si>
  <si>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</si>
  <si>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</si>
  <si>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</si>
  <si>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</si>
  <si>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</si>
  <si>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</si>
  <si>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</si>
  <si>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</si>
  <si>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</si>
  <si>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</si>
  <si>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</si>
  <si>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</si>
  <si>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</si>
  <si>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</si>
  <si>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</si>
  <si>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</si>
  <si>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</si>
  <si>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</si>
  <si>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</si>
  <si>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</si>
  <si>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</si>
  <si>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</si>
  <si>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</si>
  <si>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</si>
  <si>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</si>
  <si>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</si>
  <si>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</si>
  <si>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</si>
  <si>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</si>
  <si>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</si>
  <si>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</si>
  <si>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</si>
  <si>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</si>
  <si>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</si>
  <si>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</si>
  <si>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</si>
  <si>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</si>
  <si>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</si>
  <si>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</si>
  <si>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</si>
  <si>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</si>
  <si>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</si>
  <si>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</si>
  <si>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</si>
  <si>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</si>
  <si>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</si>
  <si>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</si>
  <si>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</si>
  <si>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</si>
  <si>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</si>
  <si>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</si>
  <si>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</si>
  <si>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</si>
  <si>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</si>
  <si>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</si>
  <si>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</si>
  <si>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</si>
  <si>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</si>
  <si>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</si>
  <si>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</si>
  <si>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</si>
  <si>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</si>
  <si>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</si>
  <si>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</si>
  <si>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</si>
  <si>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</si>
  <si>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</si>
  <si>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</si>
  <si>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</si>
  <si>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</si>
  <si>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</si>
  <si>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</si>
  <si>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</si>
  <si>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</si>
  <si>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</si>
  <si>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</si>
  <si>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</si>
  <si>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</si>
  <si>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</si>
  <si>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</si>
  <si>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</si>
  <si>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</si>
  <si>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</si>
  <si>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</si>
  <si>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</si>
  <si>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</si>
  <si>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</si>
  <si>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</si>
  <si>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</si>
  <si>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</si>
  <si>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</si>
  <si>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</si>
  <si>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</si>
  <si>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</si>
  <si>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</si>
  <si>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</si>
  <si>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</si>
  <si>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</si>
  <si>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</si>
  <si>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</si>
  <si>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</si>
  <si>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</si>
  <si>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</si>
  <si>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</si>
  <si>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</si>
  <si>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</si>
  <si>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</si>
  <si>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</si>
  <si>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</si>
  <si>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</si>
  <si>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</si>
  <si>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</si>
  <si>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</si>
  <si>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</si>
  <si>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</si>
  <si>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</si>
  <si>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</si>
  <si>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</si>
  <si>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</si>
  <si>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</si>
  <si>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</si>
  <si>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</si>
  <si>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</si>
  <si>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</si>
  <si>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</si>
  <si>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</si>
  <si>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</si>
  <si>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</si>
  <si>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</si>
  <si>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</si>
  <si>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</si>
  <si>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</si>
  <si>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</si>
  <si>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</si>
  <si>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</si>
  <si>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</si>
  <si>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</si>
  <si>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</si>
  <si>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</si>
  <si>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</si>
  <si>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</si>
  <si>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</si>
  <si>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</si>
  <si>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</si>
  <si>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</si>
  <si>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</si>
  <si>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</si>
  <si>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</si>
  <si>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</si>
  <si>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</si>
  <si>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</si>
  <si>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</si>
  <si>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</si>
  <si>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</si>
  <si>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</si>
  <si>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</si>
  <si>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</si>
  <si>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</si>
  <si>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</si>
  <si>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</si>
  <si>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</si>
  <si>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</si>
  <si>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</si>
  <si>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</si>
  <si>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</si>
  <si>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</si>
  <si>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</si>
  <si>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</si>
  <si>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</si>
  <si>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</si>
  <si>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</si>
  <si>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</si>
  <si>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</si>
  <si>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</si>
  <si>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</si>
  <si>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</si>
  <si>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</si>
  <si>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</si>
  <si>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</si>
  <si>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</si>
  <si>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</si>
  <si>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</si>
  <si>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</si>
  <si>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</si>
  <si>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</si>
  <si>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</si>
  <si>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</si>
  <si>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</si>
  <si>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</si>
  <si>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</si>
  <si>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</si>
  <si>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</si>
  <si>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</si>
  <si>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</si>
  <si>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</si>
  <si>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</si>
  <si>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</si>
  <si>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</si>
  <si>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</si>
  <si>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</si>
  <si>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</si>
  <si>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</si>
  <si>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</si>
  <si>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</si>
  <si>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</si>
  <si>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</si>
  <si>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</si>
  <si>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</si>
  <si>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</si>
  <si>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</si>
  <si>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</si>
  <si>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</si>
  <si>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</si>
  <si>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</si>
  <si>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</si>
  <si>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</si>
  <si>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</si>
  <si>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</si>
  <si>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</si>
  <si>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</si>
  <si>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</si>
  <si>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</si>
  <si>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</si>
  <si>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</si>
  <si>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</si>
  <si>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</si>
  <si>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</si>
  <si>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</si>
  <si>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</si>
  <si>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</si>
  <si>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</si>
  <si>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</si>
  <si>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</si>
  <si>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</si>
  <si>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</si>
  <si>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</si>
  <si>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</si>
  <si>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</si>
  <si>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</si>
  <si>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</si>
  <si>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</si>
  <si>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</si>
  <si>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</si>
  <si>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</si>
  <si>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</si>
  <si>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</si>
  <si>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</si>
  <si>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</si>
  <si>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</si>
  <si>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</si>
  <si>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</si>
  <si>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</si>
  <si>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</si>
  <si>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</si>
  <si>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</si>
  <si>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</si>
  <si>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</si>
  <si>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</si>
  <si>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</si>
  <si>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</si>
  <si>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</si>
  <si>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</si>
  <si>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</si>
  <si>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</si>
  <si>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</si>
  <si>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</si>
  <si>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</si>
  <si>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</si>
  <si>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</si>
  <si>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</si>
  <si>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</si>
  <si>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</si>
  <si>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</si>
  <si>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</si>
  <si>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</si>
  <si>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</si>
  <si>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</si>
  <si>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</si>
  <si>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</si>
  <si>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</si>
  <si>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</si>
  <si>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</si>
  <si>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</si>
  <si>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</si>
  <si>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</si>
  <si>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</si>
  <si>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</si>
  <si>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</si>
  <si>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</si>
  <si>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</si>
  <si>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</si>
  <si>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</si>
  <si>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</si>
  <si>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</si>
  <si>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</si>
  <si>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</si>
  <si>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</si>
  <si>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</si>
  <si>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</si>
  <si>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</si>
  <si>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</si>
  <si>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</si>
  <si>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</si>
  <si>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</si>
  <si>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</si>
  <si>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</si>
  <si>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</si>
  <si>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</si>
  <si>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</si>
  <si>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</si>
  <si>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</si>
  <si>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</si>
  <si>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</si>
  <si>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</si>
  <si>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</si>
  <si>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</si>
  <si>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</si>
  <si>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</si>
  <si>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</si>
  <si>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</si>
  <si>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</si>
  <si>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</si>
  <si>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</si>
  <si>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</si>
  <si>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</si>
  <si>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</si>
  <si>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</si>
  <si>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</si>
  <si>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</si>
  <si>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</si>
  <si>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</si>
  <si>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</si>
  <si>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</si>
  <si>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</si>
  <si>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</si>
  <si>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</si>
  <si>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</si>
  <si>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</si>
  <si>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</si>
  <si>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</si>
  <si>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</si>
  <si>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</si>
  <si>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</si>
  <si>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</si>
  <si>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</si>
  <si>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</si>
  <si>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</si>
  <si>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</si>
  <si>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</si>
  <si>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</si>
  <si>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</si>
  <si>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</si>
  <si>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</si>
  <si>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</si>
  <si>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</si>
  <si>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</si>
  <si>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</si>
  <si>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</si>
  <si>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</si>
  <si>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</si>
  <si>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</si>
  <si>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</si>
  <si>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</si>
  <si>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</si>
  <si>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</si>
  <si>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</si>
  <si>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</si>
  <si>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</si>
  <si>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</si>
  <si>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</si>
  <si>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</si>
  <si>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</si>
  <si>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</si>
  <si>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</si>
  <si>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</si>
  <si>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</si>
  <si>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</si>
  <si>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</si>
  <si>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</si>
  <si>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</si>
  <si>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</si>
  <si>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</si>
  <si>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</si>
  <si>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</si>
  <si>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</si>
  <si>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</si>
  <si>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</si>
  <si>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</si>
  <si>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</si>
  <si>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</si>
  <si>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</si>
  <si>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</si>
  <si>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</si>
  <si>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</si>
  <si>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</si>
  <si>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</si>
  <si>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</si>
  <si>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</si>
  <si>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</si>
  <si>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</si>
  <si>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</si>
  <si>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</si>
  <si>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</si>
  <si>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</si>
  <si>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</si>
  <si>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</si>
  <si>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</si>
  <si>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</si>
  <si>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</si>
  <si>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</si>
  <si>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</si>
  <si>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</si>
  <si>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</si>
  <si>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</si>
  <si>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</si>
  <si>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</si>
  <si>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</si>
  <si>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</si>
  <si>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</si>
  <si>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</si>
  <si>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</si>
  <si>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</si>
  <si>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</si>
  <si>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</si>
  <si>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</si>
  <si>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</si>
  <si>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</si>
  <si>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</si>
  <si>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</si>
  <si>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</si>
  <si>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</si>
  <si>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</si>
  <si>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</si>
  <si>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</si>
  <si>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</si>
  <si>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</si>
  <si>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</si>
  <si>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</si>
  <si>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</si>
  <si>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</si>
  <si>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</si>
  <si>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</si>
  <si>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</si>
  <si>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</si>
  <si>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</si>
  <si>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</si>
  <si>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</si>
  <si>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</si>
  <si>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</si>
  <si>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</si>
  <si>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</si>
  <si>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</si>
  <si>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</si>
  <si>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</si>
  <si>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</si>
  <si>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</si>
  <si>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</si>
  <si>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</si>
  <si>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</si>
  <si>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</si>
  <si>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</si>
  <si>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</si>
  <si>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</si>
  <si>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</si>
  <si>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</si>
  <si>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</si>
  <si>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</si>
  <si>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</si>
  <si>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</si>
  <si>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</si>
  <si>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</si>
  <si>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</si>
  <si>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</si>
  <si>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</si>
  <si>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</si>
  <si>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</si>
  <si>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</si>
  <si>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</si>
  <si>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</si>
  <si>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</si>
  <si>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</si>
  <si>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</si>
  <si>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</si>
  <si>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</si>
  <si>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</si>
  <si>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</si>
  <si>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</si>
  <si>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</si>
  <si>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</si>
  <si>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</si>
  <si>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</si>
  <si>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</si>
  <si>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</si>
  <si>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</si>
  <si>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</si>
  <si>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</si>
  <si>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</si>
  <si>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</si>
  <si>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</si>
  <si>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</si>
  <si>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</si>
  <si>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</si>
  <si>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</si>
  <si>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</si>
  <si>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</si>
  <si>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</si>
  <si>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</si>
  <si>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</si>
  <si>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</si>
  <si>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</si>
  <si>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</si>
  <si>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</si>
  <si>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</si>
  <si>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</si>
  <si>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</si>
  <si>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</si>
  <si>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</si>
  <si>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</si>
  <si>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</si>
  <si>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</si>
  <si>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</si>
  <si>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</si>
  <si>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</si>
  <si>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</si>
  <si>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</si>
  <si>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</si>
  <si>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</si>
  <si>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</si>
  <si>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</si>
  <si>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</si>
  <si>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</si>
  <si>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</si>
  <si>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</si>
  <si>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</si>
  <si>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</si>
  <si>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</si>
  <si>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</si>
  <si>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</si>
  <si>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</si>
  <si>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</si>
  <si>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</si>
  <si>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</si>
  <si>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</si>
  <si>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</si>
  <si>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</si>
  <si>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</si>
  <si>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</si>
  <si>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</si>
  <si>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</si>
  <si>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</si>
  <si>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</si>
  <si>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</si>
  <si>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</si>
  <si>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</si>
  <si>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</si>
  <si>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</si>
  <si>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</si>
  <si>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</si>
  <si>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</si>
  <si>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</si>
  <si>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</si>
  <si>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</si>
  <si>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</si>
  <si>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</si>
  <si>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</si>
  <si>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</si>
  <si>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</si>
  <si>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</si>
  <si>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</si>
  <si>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</si>
  <si>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</si>
  <si>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</si>
  <si>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</si>
  <si>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</si>
  <si>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</si>
  <si>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</si>
  <si>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</si>
  <si>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</si>
  <si>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</si>
  <si>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</si>
  <si>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</si>
  <si>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</si>
  <si>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</si>
  <si>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</si>
  <si>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</si>
  <si>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</si>
  <si>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</si>
  <si>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</si>
  <si>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</si>
  <si>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</si>
  <si>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</si>
  <si>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</si>
  <si>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</si>
  <si>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</si>
  <si>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</si>
  <si>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</si>
  <si>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</si>
  <si>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</si>
  <si>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</si>
  <si>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</si>
  <si>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</si>
  <si>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</si>
  <si>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</si>
  <si>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</si>
  <si>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</si>
  <si>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</si>
  <si>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</si>
  <si>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</si>
  <si>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</si>
  <si>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</si>
  <si>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</si>
  <si>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</si>
  <si>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</si>
  <si>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</si>
  <si>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</si>
  <si>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</si>
  <si>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</si>
  <si>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</si>
  <si>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</si>
  <si>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</si>
  <si>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</si>
  <si>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</si>
  <si>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</si>
  <si>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</si>
  <si>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</si>
  <si>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</si>
  <si>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</si>
  <si>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</si>
  <si>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</si>
  <si>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</si>
  <si>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</si>
  <si>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</si>
  <si>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</si>
  <si>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</si>
  <si>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</si>
  <si>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</si>
  <si>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</si>
  <si>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</si>
  <si>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</si>
  <si>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</si>
  <si>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</si>
  <si>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</si>
  <si>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</si>
  <si>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</si>
  <si>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</si>
  <si>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</si>
  <si>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</si>
  <si>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</si>
  <si>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</si>
  <si>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</si>
  <si>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</si>
  <si>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</si>
  <si>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</si>
  <si>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</si>
  <si>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</si>
  <si>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</si>
  <si>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</si>
  <si>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</si>
  <si>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</si>
  <si>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</si>
  <si>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</si>
  <si>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</si>
  <si>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</si>
  <si>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</si>
  <si>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</si>
  <si>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</si>
  <si>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</si>
  <si>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</si>
  <si>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</si>
  <si>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</si>
  <si>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</si>
  <si>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</si>
  <si>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</si>
  <si>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</si>
  <si>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</si>
  <si>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</si>
  <si>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</si>
  <si>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</si>
  <si>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</si>
  <si>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</si>
  <si>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</si>
  <si>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</si>
  <si>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</si>
  <si>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</si>
  <si>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</si>
  <si>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</si>
  <si>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</si>
  <si>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</si>
  <si>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</si>
  <si>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</si>
  <si>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</si>
  <si>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</si>
  <si>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</si>
  <si>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</si>
  <si>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</si>
  <si>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</si>
  <si>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</si>
  <si>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</si>
  <si>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</si>
  <si>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</si>
  <si>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</si>
  <si>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</si>
  <si>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</si>
  <si>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</si>
  <si>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</si>
  <si>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</si>
  <si>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</si>
  <si>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</si>
  <si>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</si>
  <si>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</si>
  <si>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</si>
  <si>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</si>
  <si>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</si>
  <si>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</si>
  <si>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</si>
  <si>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</si>
  <si>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</si>
  <si>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</si>
  <si>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</si>
  <si>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</si>
  <si>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</si>
  <si>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</si>
  <si>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</si>
  <si>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</si>
  <si>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</si>
  <si>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</si>
  <si>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</si>
  <si>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</si>
  <si>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</si>
  <si>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</si>
  <si>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</si>
  <si>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</si>
  <si>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</si>
  <si>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</si>
  <si>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</si>
  <si>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</si>
  <si>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</si>
  <si>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</si>
  <si>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</si>
  <si>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</si>
  <si>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</si>
  <si>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</si>
  <si>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</si>
  <si>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</si>
  <si>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</si>
  <si>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</si>
  <si>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</si>
  <si>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</si>
  <si>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</si>
  <si>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</si>
  <si>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</si>
  <si>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</si>
  <si>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</si>
  <si>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</si>
  <si>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</si>
  <si>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</si>
  <si>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</si>
  <si>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</si>
  <si>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</si>
  <si>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</si>
  <si>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</si>
  <si>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</si>
  <si>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</si>
  <si>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</si>
  <si>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</si>
  <si>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</si>
  <si>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</si>
  <si>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</si>
  <si>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</si>
  <si>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</si>
  <si>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</si>
  <si>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</si>
  <si>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</si>
  <si>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</si>
  <si>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</si>
  <si>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</si>
  <si>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</si>
  <si>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</si>
  <si>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</si>
  <si>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</si>
  <si>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</si>
  <si>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</si>
  <si>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</si>
  <si>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</si>
  <si>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</si>
  <si>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</si>
  <si>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</si>
  <si>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</si>
  <si>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</si>
  <si>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</si>
  <si>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</si>
  <si>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</si>
  <si>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</si>
  <si>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</si>
  <si>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</si>
  <si>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</si>
  <si>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</si>
  <si>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</si>
  <si>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</si>
  <si>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</si>
  <si>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</si>
  <si>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</si>
  <si>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</si>
  <si>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</si>
  <si>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</si>
  <si>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</si>
  <si>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</si>
  <si>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</si>
  <si>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</si>
  <si>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</si>
  <si>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</si>
  <si>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</si>
  <si>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</si>
  <si>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</si>
  <si>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</si>
  <si>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</si>
  <si>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</si>
  <si>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</si>
  <si>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</si>
  <si>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</si>
  <si>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</si>
  <si>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</si>
  <si>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</si>
  <si>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</si>
  <si>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</si>
  <si>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</si>
  <si>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</si>
  <si>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</si>
  <si>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</si>
  <si>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</si>
  <si>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</si>
  <si>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</si>
  <si>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</si>
  <si>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</si>
  <si>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</si>
  <si>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</si>
  <si>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</si>
  <si>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</si>
  <si>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</si>
  <si>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</si>
  <si>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</si>
  <si>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</si>
  <si>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</si>
  <si>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</si>
  <si>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</si>
  <si>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</si>
  <si>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</si>
  <si>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</si>
  <si>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</si>
  <si>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</si>
  <si>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</si>
  <si>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</si>
  <si>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</si>
  <si>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</si>
  <si>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</si>
  <si>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</si>
  <si>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</si>
  <si>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</si>
  <si>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</si>
  <si>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</si>
  <si>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</si>
  <si>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</si>
  <si>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</si>
  <si>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</si>
  <si>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</si>
  <si>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</si>
  <si>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</si>
  <si>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</si>
  <si>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</si>
  <si>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</si>
  <si>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</si>
  <si>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</si>
  <si>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</si>
  <si>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</si>
  <si>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</si>
  <si>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</si>
  <si>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</si>
  <si>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</si>
  <si>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</si>
  <si>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</si>
  <si>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</si>
  <si>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</si>
  <si>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</si>
  <si>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</si>
  <si>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</si>
  <si>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</si>
  <si>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</si>
  <si>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</si>
  <si>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</si>
  <si>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</si>
  <si>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</si>
  <si>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</si>
  <si>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</si>
  <si>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</si>
  <si>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</si>
  <si>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</si>
  <si>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</si>
  <si>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</si>
  <si>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</si>
  <si>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</si>
  <si>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</si>
  <si>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</si>
  <si>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</si>
  <si>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</si>
  <si>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</si>
  <si>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</si>
  <si>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</si>
  <si>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</si>
  <si>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</si>
  <si>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</si>
  <si>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</si>
  <si>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</si>
  <si>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</si>
  <si>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</si>
  <si>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</si>
  <si>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</si>
  <si>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</si>
  <si>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</si>
  <si>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</si>
  <si>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</si>
  <si>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</si>
  <si>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</si>
  <si>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</si>
  <si>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</si>
  <si>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</si>
  <si>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</si>
  <si>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</si>
  <si>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</si>
  <si>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</si>
  <si>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</si>
  <si>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</si>
  <si>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</si>
  <si>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</si>
  <si>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</si>
  <si>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</si>
  <si>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</si>
  <si>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</si>
  <si>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</si>
  <si>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</si>
  <si>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</si>
  <si>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</si>
  <si>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</si>
  <si>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</si>
  <si>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</si>
  <si>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</si>
  <si>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</si>
  <si>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</si>
  <si>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</si>
  <si>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</si>
  <si>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</si>
  <si>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</si>
  <si>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</si>
  <si>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</si>
  <si>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</si>
  <si>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</si>
  <si>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</si>
  <si>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</si>
  <si>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</si>
  <si>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</si>
  <si>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</si>
  <si>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</si>
  <si>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</si>
  <si>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</si>
  <si>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</si>
  <si>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</si>
  <si>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</si>
  <si>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</si>
  <si>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</si>
  <si>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</si>
  <si>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</si>
  <si>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</si>
  <si>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</si>
  <si>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</si>
  <si>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</si>
  <si>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</si>
  <si>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</si>
  <si>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</si>
  <si>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</si>
  <si>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</si>
  <si>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</si>
  <si>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</si>
  <si>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</si>
  <si>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</si>
  <si>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</si>
  <si>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</si>
  <si>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</si>
  <si>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</si>
  <si>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</si>
  <si>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</si>
  <si>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</si>
  <si>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</si>
  <si>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</si>
  <si>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</si>
  <si>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</si>
  <si>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</si>
  <si>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</si>
  <si>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</si>
  <si>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</si>
  <si>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</si>
  <si>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</si>
  <si>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</si>
  <si>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</si>
  <si>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</si>
  <si>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</si>
  <si>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</si>
  <si>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</si>
  <si>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</si>
  <si>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</si>
  <si>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</si>
  <si>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</si>
  <si>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</si>
  <si>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</si>
  <si>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</si>
  <si>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</si>
  <si>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</si>
  <si>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</si>
  <si>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</si>
  <si>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</si>
  <si>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</si>
  <si>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</si>
  <si>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</si>
  <si>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</si>
  <si>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</si>
  <si>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</si>
  <si>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</si>
  <si>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</si>
  <si>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</si>
  <si>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</si>
  <si>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</si>
  <si>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</si>
  <si>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</si>
  <si>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</si>
  <si>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</si>
  <si>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</si>
  <si>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</si>
  <si>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</si>
  <si>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</si>
  <si>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</si>
  <si>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</si>
  <si>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</si>
  <si>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</si>
  <si>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</si>
  <si>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</si>
  <si>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</si>
  <si>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</si>
  <si>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</si>
  <si>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</si>
  <si>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</si>
  <si>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</si>
  <si>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</si>
  <si>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</si>
  <si>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</si>
  <si>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</si>
  <si>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</si>
  <si>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</si>
  <si>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</si>
  <si>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</si>
  <si>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</si>
  <si>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</si>
  <si>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</si>
  <si>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</si>
  <si>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</si>
  <si>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</si>
  <si>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</si>
  <si>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</si>
  <si>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</si>
  <si>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</si>
  <si>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</si>
  <si>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</si>
  <si>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</si>
  <si>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</si>
  <si>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</si>
  <si>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</si>
  <si>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</si>
  <si>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</si>
  <si>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</si>
  <si>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</si>
  <si>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</si>
  <si>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</si>
  <si>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</si>
  <si>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</si>
  <si>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</si>
  <si>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</si>
  <si>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</si>
  <si>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</si>
  <si>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</si>
  <si>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</si>
  <si>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</si>
  <si>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</si>
  <si>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</si>
  <si>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</si>
  <si>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</si>
  <si>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</si>
  <si>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</si>
  <si>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</si>
  <si>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</si>
  <si>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</si>
  <si>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</si>
  <si>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</si>
  <si>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</si>
  <si>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</si>
  <si>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</si>
  <si>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</si>
  <si>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</si>
  <si>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</si>
  <si>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</si>
  <si>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</si>
  <si>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</si>
  <si>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</si>
  <si>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</si>
  <si>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</si>
  <si>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</si>
  <si>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</si>
  <si>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</si>
  <si>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</si>
  <si>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</si>
  <si>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</si>
  <si>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</si>
  <si>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</si>
  <si>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</si>
  <si>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</si>
  <si>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</si>
  <si>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</si>
  <si>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</si>
  <si>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</si>
  <si>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</si>
  <si>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</si>
  <si>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</si>
  <si>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</si>
  <si>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</si>
  <si>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</si>
  <si>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</si>
  <si>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</si>
  <si>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</si>
  <si>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</si>
  <si>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</si>
  <si>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</si>
  <si>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</si>
  <si>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</si>
  <si>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</si>
  <si>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</si>
  <si>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</si>
  <si>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</si>
  <si>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</si>
  <si>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</si>
  <si>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</si>
  <si>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</si>
  <si>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</si>
  <si>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</si>
  <si>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</si>
  <si>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</si>
  <si>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</si>
  <si>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</si>
  <si>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</si>
  <si>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</si>
  <si>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</si>
  <si>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</si>
  <si>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</si>
  <si>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</si>
  <si>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</si>
  <si>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</si>
  <si>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</si>
  <si>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</si>
  <si>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</si>
  <si>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</si>
  <si>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</si>
  <si>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</si>
  <si>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</si>
  <si>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</si>
  <si>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</si>
  <si>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</si>
  <si>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</si>
  <si>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</si>
  <si>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</si>
  <si>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</si>
  <si>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</si>
  <si>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</si>
  <si>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</si>
  <si>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</si>
  <si>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</si>
  <si>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</si>
  <si>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</si>
  <si>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</si>
  <si>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</si>
  <si>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</si>
  <si>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</si>
  <si>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</si>
  <si>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</si>
  <si>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</si>
  <si>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</si>
  <si>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</si>
  <si>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</si>
  <si>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</si>
  <si>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</si>
  <si>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</si>
  <si>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</si>
  <si>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</si>
  <si>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</si>
  <si>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</si>
  <si>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</si>
  <si>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</si>
  <si>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</si>
  <si>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</si>
  <si>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</si>
  <si>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</si>
  <si>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</si>
  <si>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</si>
  <si>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</si>
  <si>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</si>
  <si>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</si>
  <si>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</si>
  <si>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</si>
  <si>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</si>
  <si>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</si>
  <si>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</si>
  <si>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</si>
  <si>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</si>
  <si>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</si>
  <si>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</si>
  <si>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</si>
  <si>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</si>
  <si>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</si>
  <si>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</si>
  <si>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</si>
  <si>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</si>
  <si>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</si>
  <si>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</si>
  <si>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</si>
  <si>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</si>
  <si>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</si>
  <si>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</si>
  <si>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</si>
  <si>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</si>
  <si>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</si>
  <si>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</si>
  <si>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</si>
  <si>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</si>
  <si>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</si>
  <si>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</si>
  <si>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</si>
  <si>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</si>
  <si>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</si>
  <si>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</si>
  <si>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</si>
  <si>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</si>
  <si>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</si>
  <si>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</si>
  <si>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</si>
  <si>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</si>
  <si>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</si>
  <si>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</si>
  <si>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</si>
  <si>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</si>
  <si>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</si>
  <si>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</si>
  <si>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</si>
  <si>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</si>
  <si>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</si>
  <si>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</si>
  <si>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</si>
  <si>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</si>
  <si>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</si>
  <si>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</si>
  <si>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</si>
  <si>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</si>
  <si>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</si>
  <si>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</si>
  <si>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</si>
  <si>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</si>
  <si>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</si>
  <si>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</si>
  <si>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</si>
  <si>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</si>
  <si>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</si>
  <si>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</si>
  <si>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</si>
  <si>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</si>
  <si>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</si>
  <si>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</si>
  <si>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</si>
  <si>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</si>
  <si>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</si>
  <si>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</si>
  <si>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</si>
  <si>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</si>
  <si>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</si>
  <si>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</si>
  <si>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</si>
  <si>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</si>
  <si>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</si>
  <si>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</si>
  <si>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</si>
  <si>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</si>
  <si>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</si>
  <si>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</si>
  <si>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</si>
  <si>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</si>
  <si>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</si>
  <si>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</si>
  <si>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</si>
  <si>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</si>
  <si>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</si>
  <si>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</si>
  <si>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</si>
  <si>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</si>
  <si>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</si>
  <si>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</si>
  <si>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</si>
  <si>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</si>
  <si>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</si>
  <si>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</si>
  <si>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</si>
  <si>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</si>
  <si>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</si>
  <si>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</si>
  <si>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</si>
  <si>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</si>
  <si>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</si>
  <si>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</si>
  <si>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</si>
  <si>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</si>
  <si>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</si>
  <si>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</si>
  <si>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</si>
  <si>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</si>
  <si>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</si>
  <si>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</si>
  <si>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</si>
  <si>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</si>
  <si>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</si>
  <si>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</si>
  <si>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</si>
  <si>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</si>
  <si>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</si>
  <si>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</si>
  <si>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</si>
  <si>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</si>
  <si>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</si>
  <si>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</si>
  <si>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</si>
  <si>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</si>
  <si>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</si>
  <si>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</si>
  <si>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</si>
  <si>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</si>
  <si>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</si>
  <si>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</si>
  <si>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</si>
  <si>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</si>
  <si>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</si>
  <si>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</si>
  <si>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</si>
  <si>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</si>
  <si>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</si>
  <si>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</si>
  <si>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</si>
  <si>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</si>
  <si>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</si>
  <si>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</si>
  <si>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</si>
  <si>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</si>
  <si>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</si>
  <si>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</si>
  <si>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</si>
  <si>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</si>
  <si>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</si>
  <si>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</si>
  <si>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</si>
  <si>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</si>
  <si>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</si>
  <si>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</si>
  <si>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</si>
  <si>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</si>
  <si>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</si>
  <si>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</si>
  <si>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</si>
  <si>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</si>
  <si>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</si>
  <si>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</si>
  <si>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</si>
  <si>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</si>
  <si>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</si>
  <si>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</si>
  <si>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</si>
  <si>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</si>
  <si>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</si>
  <si>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</si>
  <si>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</si>
  <si>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</si>
  <si>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</si>
  <si>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</si>
  <si>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</si>
  <si>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</si>
  <si>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</si>
  <si>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</si>
  <si>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</si>
  <si>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</si>
  <si>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</si>
  <si>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</si>
  <si>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</si>
  <si>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</si>
  <si>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</si>
  <si>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</si>
  <si>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</si>
  <si>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</si>
  <si>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</si>
  <si>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</si>
  <si>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</si>
  <si>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</si>
  <si>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</si>
  <si>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</si>
  <si>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</si>
  <si>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</si>
  <si>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</si>
  <si>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</si>
  <si>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</si>
  <si>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</si>
  <si>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</si>
  <si>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</si>
  <si>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</si>
  <si>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</si>
  <si>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</si>
  <si>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</si>
  <si>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</si>
  <si>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</si>
  <si>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</si>
  <si>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</si>
  <si>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</si>
  <si>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</si>
  <si>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</si>
  <si>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</si>
  <si>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</si>
  <si>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</si>
  <si>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</si>
  <si>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</si>
  <si>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</si>
  <si>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</si>
  <si>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</si>
  <si>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</si>
  <si>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</si>
  <si>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</si>
  <si>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</si>
  <si>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</si>
  <si>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</si>
  <si>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</si>
  <si>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</si>
  <si>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</si>
  <si>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</si>
  <si>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</si>
  <si>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</si>
  <si>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</si>
  <si>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</si>
  <si>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</si>
  <si>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</si>
  <si>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</si>
  <si>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</si>
  <si>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</si>
  <si>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</si>
  <si>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</si>
  <si>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</si>
  <si>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</si>
  <si>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</si>
  <si>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</si>
  <si>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</si>
  <si>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</si>
  <si>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</si>
  <si>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</si>
  <si>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</si>
  <si>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</si>
  <si>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</si>
  <si>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</si>
  <si>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</si>
  <si>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</si>
  <si>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</si>
  <si>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</si>
  <si>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</si>
  <si>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</si>
  <si>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</si>
  <si>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</si>
  <si>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</si>
  <si>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</si>
  <si>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</si>
  <si>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</si>
  <si>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</si>
  <si>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</si>
  <si>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</si>
  <si>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</si>
  <si>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</si>
  <si>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</si>
  <si>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</si>
  <si>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</si>
  <si>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</si>
  <si>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</si>
  <si>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</si>
  <si>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</si>
  <si>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</si>
  <si>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</si>
  <si>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</si>
  <si>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</si>
  <si>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</si>
  <si>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</si>
  <si>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</si>
  <si>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</si>
  <si>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</si>
  <si>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</si>
  <si>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</si>
  <si>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</si>
  <si>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</si>
  <si>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</si>
  <si>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</si>
  <si>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</si>
  <si>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</si>
  <si>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</si>
  <si>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</si>
  <si>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</si>
  <si>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</si>
  <si>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</si>
  <si>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</si>
  <si>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</si>
  <si>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</si>
  <si>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</si>
  <si>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</si>
  <si>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</si>
  <si>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</si>
  <si>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</si>
  <si>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</si>
  <si>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</si>
  <si>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</si>
  <si>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</si>
  <si>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</si>
  <si>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</si>
  <si>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</si>
  <si>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</si>
  <si>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</si>
  <si>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</si>
  <si>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</si>
  <si>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</si>
  <si>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</si>
  <si>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</si>
  <si>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</si>
  <si>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</si>
  <si>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</si>
  <si>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</si>
  <si>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</si>
  <si>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</si>
  <si>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</si>
  <si>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</si>
  <si>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</si>
  <si>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</si>
  <si>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</si>
  <si>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</si>
  <si>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</si>
  <si>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</si>
  <si>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</si>
  <si>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</si>
  <si>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</si>
  <si>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</si>
  <si>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</si>
  <si>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</si>
  <si>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</si>
  <si>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</si>
  <si>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</si>
  <si>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</si>
  <si>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</si>
  <si>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</si>
  <si>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</si>
  <si>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</si>
  <si>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</si>
  <si>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</si>
  <si>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</si>
  <si>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</si>
  <si>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</si>
  <si>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</si>
  <si>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</si>
  <si>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</si>
  <si>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</si>
  <si>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</si>
  <si>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</si>
  <si>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</si>
  <si>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</si>
  <si>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</si>
  <si>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</si>
  <si>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</si>
  <si>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</si>
  <si>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</si>
  <si>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</si>
  <si>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</si>
  <si>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</si>
  <si>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</si>
  <si>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</si>
  <si>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</si>
  <si>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</si>
  <si>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</si>
  <si>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</si>
  <si>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</si>
  <si>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</si>
  <si>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</si>
  <si>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</si>
  <si>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</si>
  <si>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</si>
  <si>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</si>
  <si>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</si>
  <si>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</si>
  <si>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</si>
  <si>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</si>
  <si>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</si>
  <si>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</si>
  <si>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</si>
  <si>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</si>
  <si>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</si>
  <si>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</si>
  <si>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</si>
  <si>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</si>
  <si>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</si>
  <si>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</si>
  <si>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</si>
  <si>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</si>
  <si>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</si>
  <si>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</si>
  <si>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</si>
  <si>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</si>
  <si>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</si>
  <si>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</si>
  <si>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</si>
  <si>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</si>
  <si>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</si>
  <si>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</si>
  <si>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</si>
  <si>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</si>
  <si>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</si>
  <si>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</si>
  <si>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</si>
  <si>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</si>
  <si>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</si>
  <si>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</si>
  <si>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</si>
  <si>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</si>
  <si>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</si>
  <si>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</si>
  <si>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</si>
  <si>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</si>
  <si>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</si>
  <si>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</si>
  <si>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</si>
  <si>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</si>
  <si>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</si>
  <si>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</si>
  <si>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</si>
  <si>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</si>
  <si>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</si>
  <si>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</si>
  <si>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</si>
  <si>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</si>
  <si>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</si>
  <si>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</si>
  <si>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</si>
  <si>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</si>
  <si>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</si>
  <si>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</si>
  <si>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</si>
  <si>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</si>
  <si>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</si>
  <si>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</si>
  <si>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</si>
  <si>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</si>
  <si>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</si>
  <si>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</si>
  <si>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</si>
  <si>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</si>
  <si>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</si>
  <si>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</si>
  <si>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</si>
  <si>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</si>
  <si>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</si>
  <si>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</si>
  <si>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</si>
  <si>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</si>
  <si>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</si>
  <si>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</si>
  <si>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</si>
  <si>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</si>
  <si>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</si>
  <si>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</si>
  <si>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</si>
  <si>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</si>
  <si>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</si>
  <si>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</si>
  <si>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</si>
  <si>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</si>
  <si>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</si>
  <si>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</si>
  <si>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</si>
  <si>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</si>
  <si>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</si>
  <si>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</si>
  <si>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</si>
  <si>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</si>
  <si>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</si>
  <si>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</si>
  <si>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</si>
  <si>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</si>
  <si>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</si>
  <si>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</si>
  <si>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</si>
  <si>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</si>
  <si>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</si>
  <si>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</si>
  <si>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</si>
  <si>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</si>
  <si>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</si>
  <si>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</si>
  <si>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</si>
  <si>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</si>
  <si>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</si>
  <si>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</si>
  <si>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</si>
  <si>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</si>
  <si>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</si>
  <si>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</si>
  <si>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</si>
  <si>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</si>
  <si>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</si>
  <si>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</si>
  <si>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</si>
  <si>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</si>
  <si>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</si>
  <si>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</si>
  <si>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</si>
  <si>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</si>
  <si>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</si>
  <si>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</si>
  <si>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</si>
  <si>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</si>
  <si>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</si>
  <si>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</si>
  <si>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</si>
  <si>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</si>
  <si>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</si>
  <si>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</si>
  <si>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</si>
  <si>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</si>
  <si>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</si>
  <si>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</si>
  <si>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</si>
  <si>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</si>
  <si>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</si>
  <si>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</si>
  <si>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</si>
  <si>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</si>
  <si>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</si>
  <si>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</si>
  <si>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</si>
  <si>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</si>
  <si>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</si>
  <si>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</si>
  <si>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</si>
  <si>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</si>
  <si>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</si>
  <si>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</si>
  <si>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</si>
  <si>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</si>
  <si>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</si>
  <si>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</si>
  <si>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</si>
  <si>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</si>
  <si>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</si>
  <si>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</si>
  <si>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</si>
  <si>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</si>
  <si>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</si>
  <si>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</si>
  <si>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</si>
  <si>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</si>
  <si>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</si>
  <si>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</si>
  <si>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</si>
  <si>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</si>
  <si>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</si>
  <si>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</si>
  <si>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</si>
  <si>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</si>
  <si>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</si>
  <si>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</si>
  <si>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</si>
  <si>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</si>
  <si>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</si>
  <si>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</si>
  <si>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</si>
  <si>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</si>
  <si>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</si>
  <si>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</si>
  <si>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</si>
  <si>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</si>
  <si>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</si>
  <si>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</si>
  <si>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</si>
  <si>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</si>
  <si>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</si>
  <si>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</si>
  <si>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</si>
  <si>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</si>
  <si>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</si>
  <si>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</si>
  <si>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</si>
  <si>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</si>
  <si>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</si>
  <si>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</si>
  <si>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</si>
  <si>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</si>
  <si>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</si>
  <si>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</si>
  <si>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</si>
  <si>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</si>
  <si>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</si>
  <si>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</si>
  <si>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</si>
  <si>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</si>
  <si>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</si>
  <si>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</si>
  <si>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</si>
  <si>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</si>
  <si>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</si>
  <si>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</si>
  <si>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</si>
  <si>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</si>
  <si>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</si>
  <si>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</si>
  <si>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</si>
  <si>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</si>
  <si>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</si>
  <si>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</si>
  <si>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</si>
  <si>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</si>
  <si>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</si>
  <si>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</si>
  <si>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</si>
  <si>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</si>
  <si>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</si>
  <si>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</si>
  <si>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</si>
  <si>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</si>
  <si>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</si>
  <si>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</si>
  <si>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</si>
  <si>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</si>
  <si>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</si>
  <si>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</si>
  <si>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</si>
  <si>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</si>
  <si>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</si>
  <si>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</si>
  <si>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</si>
  <si>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</si>
  <si>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</si>
  <si>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</si>
  <si>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</si>
  <si>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</si>
  <si>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</si>
  <si>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</si>
  <si>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</si>
  <si>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</si>
  <si>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</si>
  <si>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</si>
  <si>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</si>
  <si>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</si>
  <si>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</si>
  <si>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</si>
  <si>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</si>
  <si>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</si>
  <si>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</si>
  <si>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</si>
  <si>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</si>
  <si>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</si>
  <si>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</si>
  <si>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</si>
  <si>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</si>
  <si>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</si>
  <si>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</si>
  <si>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</si>
  <si>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</si>
  <si>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</si>
  <si>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</si>
  <si>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</si>
  <si>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</si>
  <si>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</si>
  <si>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</si>
  <si>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</si>
  <si>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</si>
  <si>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</si>
  <si>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</si>
  <si>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</si>
  <si>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</si>
  <si>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</si>
  <si>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</si>
  <si>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</si>
  <si>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</si>
  <si>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</si>
  <si>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</si>
  <si>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</si>
  <si>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</si>
  <si>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</si>
  <si>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</si>
  <si>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</si>
  <si>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</si>
  <si>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</si>
  <si>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</si>
  <si>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</si>
  <si>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</si>
  <si>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</si>
  <si>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</si>
  <si>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</si>
  <si>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</si>
  <si>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</si>
  <si>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</si>
  <si>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</si>
  <si>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</si>
  <si>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</si>
  <si>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</si>
  <si>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</si>
  <si>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</si>
  <si>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</si>
  <si>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</si>
  <si>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</si>
  <si>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</si>
  <si>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</si>
  <si>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</si>
  <si>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</si>
  <si>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</si>
  <si>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</si>
  <si>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</si>
  <si>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</si>
  <si>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</si>
  <si>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</si>
  <si>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</si>
  <si>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</si>
  <si>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</si>
  <si>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</si>
  <si>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</si>
  <si>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</si>
  <si>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</si>
  <si>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</si>
  <si>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</si>
  <si>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</si>
  <si>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</si>
  <si>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</si>
  <si>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</si>
  <si>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</si>
  <si>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</si>
  <si>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</si>
  <si>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</si>
  <si>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</si>
  <si>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</si>
  <si>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</si>
  <si>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</si>
  <si>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</si>
  <si>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</si>
  <si>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</si>
  <si>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</si>
  <si>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</si>
  <si>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</si>
  <si>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</si>
  <si>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</si>
  <si>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</si>
  <si>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</si>
  <si>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</si>
  <si>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</si>
  <si>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</si>
  <si>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</si>
  <si>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</si>
  <si>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</si>
  <si>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</si>
  <si>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</si>
  <si>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</si>
  <si>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</si>
  <si>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</si>
  <si>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</si>
  <si>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</si>
  <si>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</si>
  <si>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</si>
  <si>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</si>
  <si>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</si>
  <si>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</si>
  <si>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</si>
  <si>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</si>
  <si>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</si>
  <si>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</si>
  <si>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</si>
  <si>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</si>
  <si>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</si>
  <si>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</si>
  <si>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</si>
  <si>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</si>
  <si>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</si>
  <si>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</si>
  <si>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</si>
  <si>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</si>
  <si>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</si>
  <si>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</si>
  <si>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</si>
  <si>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</si>
  <si>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</si>
  <si>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</si>
  <si>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</si>
  <si>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</si>
  <si>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</si>
  <si>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</si>
  <si>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</si>
  <si>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</si>
  <si>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</si>
  <si>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</si>
  <si>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</si>
  <si>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</si>
  <si>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</si>
  <si>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</si>
  <si>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</si>
  <si>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</si>
  <si>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</si>
  <si>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</si>
  <si>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</si>
  <si>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</si>
  <si>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</si>
  <si>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</si>
  <si>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</si>
  <si>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</si>
  <si>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</si>
  <si>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</si>
  <si>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</si>
  <si>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</si>
  <si>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</si>
  <si>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</si>
  <si>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</si>
  <si>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</si>
  <si>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</si>
  <si>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</si>
  <si>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</si>
  <si>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</si>
  <si>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</si>
  <si>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</si>
  <si>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</si>
  <si>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</si>
  <si>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</si>
  <si>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</si>
  <si>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</si>
  <si>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</si>
  <si>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</si>
  <si>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</si>
  <si>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</si>
  <si>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</si>
  <si>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</si>
  <si>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</si>
  <si>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</si>
  <si>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</si>
  <si>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</si>
  <si>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</si>
  <si>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</si>
  <si>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</si>
  <si>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</si>
  <si>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</si>
  <si>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</si>
  <si>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</si>
  <si>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</si>
  <si>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</si>
  <si>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</si>
  <si>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</si>
  <si>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</si>
  <si>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</si>
  <si>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</si>
  <si>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</si>
  <si>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</si>
  <si>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</si>
  <si>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</si>
  <si>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</si>
  <si>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</si>
  <si>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</si>
  <si>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</si>
  <si>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</si>
  <si>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</si>
  <si>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</si>
  <si>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</si>
  <si>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</si>
  <si>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</si>
  <si>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</si>
  <si>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</si>
  <si>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</si>
  <si>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</si>
  <si>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</si>
  <si>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</si>
  <si>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</si>
  <si>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</si>
  <si>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</si>
  <si>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</si>
  <si>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</si>
  <si>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</si>
  <si>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</si>
  <si>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</si>
  <si>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</si>
  <si>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</si>
  <si>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</si>
  <si>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</si>
  <si>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</si>
  <si>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</si>
  <si>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</si>
  <si>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</si>
  <si>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</si>
  <si>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</si>
  <si>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</si>
  <si>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</si>
  <si>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</si>
  <si>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</si>
  <si>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</si>
  <si>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</si>
  <si>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</si>
  <si>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</si>
  <si>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</si>
  <si>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</si>
  <si>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</si>
  <si>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</si>
  <si>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</si>
  <si>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</si>
  <si>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</si>
  <si>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</si>
  <si>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</si>
  <si>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</si>
  <si>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</si>
  <si>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</si>
  <si>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</si>
  <si>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</si>
  <si>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</si>
  <si>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</si>
  <si>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</si>
  <si>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</si>
  <si>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</si>
  <si>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</si>
  <si>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</si>
  <si>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</si>
  <si>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</si>
  <si>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</si>
  <si>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</si>
  <si>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</si>
  <si>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</si>
  <si>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</si>
  <si>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</si>
  <si>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</si>
  <si>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</si>
  <si>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</si>
  <si>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</si>
  <si>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</si>
  <si>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</si>
  <si>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</si>
  <si>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</si>
  <si>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</si>
  <si>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</si>
  <si>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</si>
  <si>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</si>
  <si>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</si>
  <si>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</si>
  <si>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</si>
  <si>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</si>
  <si>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</si>
  <si>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</si>
  <si>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</si>
  <si>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</si>
  <si>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</si>
  <si>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</si>
  <si>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</si>
  <si>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</si>
  <si>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</si>
  <si>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</si>
  <si>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</si>
  <si>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</si>
  <si>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</si>
  <si>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</si>
  <si>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</si>
  <si>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</si>
  <si>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</si>
  <si>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</si>
  <si>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</si>
  <si>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</si>
  <si>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</si>
  <si>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</si>
  <si>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</si>
  <si>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</si>
  <si>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</si>
  <si>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</si>
  <si>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</si>
  <si>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</si>
  <si>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</si>
  <si>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</si>
  <si>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</si>
  <si>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</si>
  <si>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</si>
  <si>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</si>
  <si>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</si>
  <si>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</si>
  <si>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</si>
  <si>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</si>
  <si>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</si>
  <si>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</si>
  <si>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</si>
  <si>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</si>
  <si>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</si>
  <si>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</si>
  <si>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</si>
  <si>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</si>
  <si>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</si>
  <si>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</si>
  <si>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</si>
  <si>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</si>
  <si>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</si>
  <si>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</si>
  <si>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</si>
  <si>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</si>
  <si>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</si>
  <si>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</si>
  <si>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</si>
  <si>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</si>
  <si>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</si>
  <si>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</si>
  <si>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</si>
  <si>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</si>
  <si>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</si>
  <si>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</si>
  <si>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</si>
  <si>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</si>
  <si>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</si>
  <si>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</si>
  <si>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</si>
  <si>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</si>
  <si>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</si>
  <si>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</si>
  <si>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</si>
  <si>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</si>
  <si>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</si>
  <si>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</si>
  <si>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</si>
  <si>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</si>
  <si>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</si>
  <si>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</si>
  <si>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</si>
  <si>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</si>
  <si>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</si>
  <si>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</si>
  <si>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</si>
  <si>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</si>
  <si>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</si>
  <si>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</si>
  <si>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</si>
  <si>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</si>
  <si>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</si>
  <si>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</si>
  <si>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</si>
  <si>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</si>
  <si>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</si>
  <si>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</si>
  <si>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</si>
  <si>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</si>
  <si>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</si>
  <si>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</si>
  <si>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</si>
  <si>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</si>
  <si>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</si>
  <si>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</si>
  <si>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</si>
  <si>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</si>
  <si>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</si>
  <si>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</si>
  <si>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</si>
  <si>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</si>
  <si>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</si>
  <si>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</si>
  <si>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</si>
  <si>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</si>
  <si>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</si>
  <si>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</si>
  <si>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</si>
  <si>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</si>
  <si>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</si>
  <si>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</si>
  <si>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</si>
  <si>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</si>
  <si>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</si>
  <si>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</si>
  <si>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</si>
  <si>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</si>
  <si>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</si>
  <si>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</si>
  <si>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</si>
  <si>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</si>
  <si>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</si>
  <si>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</si>
  <si>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</si>
  <si>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</si>
  <si>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</si>
  <si>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</si>
  <si>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</si>
  <si>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</si>
  <si>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</si>
  <si>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</si>
  <si>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</si>
  <si>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</si>
  <si>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</si>
  <si>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</si>
  <si>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</si>
  <si>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</si>
  <si>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</si>
  <si>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</si>
  <si>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</si>
  <si>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</si>
  <si>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</si>
  <si>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</si>
  <si>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</si>
  <si>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</si>
  <si>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</si>
  <si>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</si>
  <si>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</si>
  <si>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</si>
  <si>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</si>
  <si>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</si>
  <si>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</si>
  <si>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</si>
  <si>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</si>
  <si>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</si>
  <si>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</si>
  <si>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</si>
  <si>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</si>
  <si>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</si>
  <si>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</si>
  <si>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</si>
  <si>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</si>
  <si>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</si>
  <si>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</si>
  <si>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</si>
  <si>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</si>
  <si>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</si>
  <si>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</si>
  <si>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</si>
  <si>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</si>
  <si>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</si>
  <si>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</si>
  <si>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</si>
  <si>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</si>
  <si>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</si>
  <si>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</si>
  <si>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</si>
  <si>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</si>
  <si>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</si>
  <si>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</si>
  <si>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</si>
  <si>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</si>
  <si>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</si>
  <si>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</si>
  <si>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</si>
  <si>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</si>
  <si>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</si>
  <si>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</si>
  <si>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</si>
  <si>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</si>
  <si>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</si>
  <si>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</si>
  <si>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</si>
  <si>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</si>
  <si>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</si>
  <si>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</si>
  <si>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</si>
  <si>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</si>
  <si>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</si>
  <si>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</si>
  <si>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</si>
  <si>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</si>
  <si>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</si>
  <si>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</si>
  <si>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</si>
  <si>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</si>
  <si>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</si>
  <si>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</si>
  <si>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</si>
  <si>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</si>
  <si>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</si>
  <si>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</si>
  <si>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</si>
  <si>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</si>
  <si>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</si>
  <si>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</si>
  <si>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</si>
  <si>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</si>
  <si>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</si>
  <si>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</si>
  <si>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</si>
  <si>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</si>
  <si>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</si>
  <si>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</si>
  <si>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</si>
  <si>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</si>
  <si>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</si>
  <si>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</si>
  <si>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</si>
  <si>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</si>
  <si>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</si>
  <si>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</si>
  <si>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</si>
  <si>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</si>
  <si>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</si>
  <si>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</si>
  <si>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</si>
  <si>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</si>
  <si>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</si>
  <si>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</si>
  <si>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</si>
  <si>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</si>
  <si>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</si>
  <si>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</si>
  <si>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</si>
  <si>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</si>
  <si>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</si>
  <si>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</si>
  <si>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</si>
  <si>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</si>
  <si>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</si>
  <si>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</si>
  <si>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</si>
  <si>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</si>
  <si>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</si>
  <si>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</si>
  <si>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</si>
  <si>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</si>
  <si>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</si>
  <si>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</si>
  <si>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</si>
  <si>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</si>
  <si>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</si>
  <si>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</si>
  <si>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</si>
  <si>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</si>
  <si>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</si>
  <si>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</si>
  <si>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</si>
  <si>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</si>
  <si>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</si>
  <si>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</si>
  <si>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</si>
  <si>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</si>
  <si>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</si>
  <si>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</si>
  <si>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</si>
  <si>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</si>
  <si>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</si>
  <si>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</si>
  <si>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</si>
  <si>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</si>
  <si>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</si>
  <si>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</si>
  <si>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</si>
  <si>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</si>
  <si>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</si>
  <si>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</si>
  <si>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</si>
  <si>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</si>
  <si>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</si>
  <si>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</si>
  <si>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</si>
  <si>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</si>
  <si>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</si>
  <si>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</si>
  <si>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</si>
  <si>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</si>
  <si>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</si>
  <si>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</si>
  <si>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</si>
  <si>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</si>
  <si>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</si>
  <si>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</si>
  <si>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</si>
  <si>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</si>
  <si>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</si>
  <si>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</si>
  <si>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</si>
  <si>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</si>
  <si>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</si>
  <si>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</si>
  <si>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</si>
  <si>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</si>
  <si>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</si>
  <si>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</si>
  <si>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</si>
  <si>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</si>
  <si>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</si>
  <si>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</si>
  <si>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</si>
  <si>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</si>
  <si>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</si>
  <si>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</si>
  <si>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</si>
  <si>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</si>
  <si>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</si>
  <si>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</si>
  <si>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</si>
  <si>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</si>
  <si>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</si>
  <si>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</si>
  <si>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</si>
  <si>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</si>
  <si>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</si>
  <si>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</si>
  <si>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</si>
  <si>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</si>
  <si>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</si>
  <si>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</si>
  <si>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</si>
  <si>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</si>
  <si>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</si>
  <si>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</si>
  <si>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</si>
  <si>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</si>
  <si>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</si>
  <si>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</si>
  <si>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</si>
  <si>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</si>
  <si>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</si>
  <si>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</si>
  <si>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</si>
  <si>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</si>
  <si>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</si>
  <si>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</si>
  <si>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</si>
  <si>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</si>
  <si>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</si>
  <si>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</si>
  <si>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</si>
  <si>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</si>
  <si>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</si>
  <si>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</si>
  <si>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</si>
  <si>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</si>
  <si>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</si>
  <si>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</si>
  <si>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</si>
  <si>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</si>
  <si>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</si>
  <si>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</si>
  <si>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</si>
  <si>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</si>
  <si>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</si>
  <si>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</si>
  <si>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</si>
  <si>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</si>
  <si>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</si>
  <si>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</si>
  <si>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</si>
  <si>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</si>
  <si>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</si>
  <si>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</si>
  <si>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</si>
  <si>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</si>
  <si>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</si>
  <si>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</si>
  <si>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</si>
  <si>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</si>
  <si>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</si>
  <si>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</si>
  <si>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</si>
  <si>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</si>
  <si>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</si>
  <si>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</si>
  <si>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</si>
  <si>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</si>
  <si>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</si>
  <si>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</si>
  <si>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</si>
  <si>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</si>
  <si>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</si>
  <si>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</si>
  <si>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</si>
  <si>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</si>
  <si>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</si>
  <si>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</si>
  <si>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</si>
  <si>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</si>
  <si>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</si>
  <si>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</si>
  <si>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</si>
  <si>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</si>
  <si>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</si>
  <si>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</si>
  <si>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</si>
  <si>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</si>
  <si>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</si>
  <si>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</si>
  <si>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</si>
  <si>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</si>
  <si>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</si>
  <si>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</si>
  <si>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</si>
  <si>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</si>
  <si>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</si>
  <si>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</si>
  <si>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</si>
  <si>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</si>
  <si>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</si>
  <si>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</si>
  <si>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</si>
  <si>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</si>
  <si>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</si>
  <si>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</si>
  <si>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</si>
  <si>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</si>
  <si>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</si>
  <si>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</si>
  <si>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</si>
  <si>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</si>
  <si>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</si>
  <si>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</si>
  <si>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</si>
  <si>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</si>
  <si>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</si>
  <si>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</si>
  <si>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</si>
  <si>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</si>
  <si>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</si>
  <si>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</si>
  <si>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</si>
  <si>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</si>
  <si>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</si>
  <si>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</si>
  <si>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</si>
  <si>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</si>
  <si>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</si>
  <si>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</si>
  <si>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</si>
  <si>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</si>
  <si>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</si>
  <si>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</si>
  <si>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</si>
  <si>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</si>
  <si>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</si>
  <si>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</si>
  <si>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</si>
  <si>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</si>
  <si>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</si>
  <si>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</si>
  <si>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</si>
  <si>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</si>
  <si>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</si>
  <si>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</si>
  <si>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</si>
  <si>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</si>
  <si>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</si>
  <si>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</si>
  <si>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</si>
  <si>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</si>
  <si>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</si>
  <si>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</si>
  <si>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</si>
  <si>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</si>
  <si>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</si>
  <si>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</si>
  <si>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</si>
  <si>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</si>
  <si>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</si>
  <si>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</si>
  <si>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</si>
  <si>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</si>
  <si>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</si>
  <si>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</si>
  <si>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</si>
  <si>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</si>
  <si>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</si>
  <si>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</si>
  <si>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</si>
  <si>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</si>
  <si>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</si>
  <si>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</si>
  <si>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</si>
  <si>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</si>
  <si>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</si>
  <si>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</si>
  <si>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</si>
  <si>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</si>
  <si>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</si>
  <si>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</si>
  <si>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</si>
  <si>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</si>
  <si>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</si>
  <si>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</si>
  <si>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</si>
  <si>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</si>
  <si>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</si>
  <si>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</si>
  <si>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</si>
  <si>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</si>
  <si>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</si>
  <si>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</si>
  <si>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</si>
  <si>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</si>
  <si>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</si>
  <si>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</si>
  <si>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</si>
  <si>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</si>
  <si>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</si>
  <si>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</si>
  <si>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</si>
  <si>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</si>
  <si>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</si>
  <si>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</si>
  <si>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</si>
  <si>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</si>
  <si>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</si>
  <si>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</si>
  <si>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</si>
  <si>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</si>
  <si>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</si>
  <si>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</si>
  <si>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</si>
  <si>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</si>
  <si>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</si>
  <si>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</si>
  <si>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</si>
  <si>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</si>
  <si>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</si>
  <si>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</si>
  <si>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</si>
  <si>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</si>
  <si>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</si>
  <si>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</si>
  <si>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</si>
  <si>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</si>
  <si>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</si>
  <si>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</si>
  <si>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</si>
  <si>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</si>
  <si>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</si>
  <si>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</si>
  <si>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</si>
  <si>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</si>
  <si>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</si>
  <si>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</si>
  <si>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</si>
  <si>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</si>
  <si>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</si>
  <si>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</si>
  <si>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</si>
  <si>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</si>
  <si>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</si>
  <si>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</si>
  <si>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</si>
  <si>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</si>
  <si>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</si>
  <si>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</si>
  <si>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</si>
  <si>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</si>
  <si>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</si>
  <si>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</si>
  <si>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</si>
  <si>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</si>
  <si>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</si>
  <si>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</si>
  <si>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</si>
  <si>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</si>
  <si>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</si>
  <si>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</si>
  <si>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</si>
  <si>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</si>
  <si>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</si>
  <si>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</si>
  <si>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</si>
  <si>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</si>
  <si>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</si>
  <si>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</si>
  <si>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</si>
  <si>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</si>
  <si>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</si>
  <si>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</si>
  <si>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</si>
  <si>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</si>
  <si>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</si>
  <si>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</si>
  <si>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</si>
  <si>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</si>
  <si>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</si>
  <si>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</si>
  <si>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</si>
  <si>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</si>
  <si>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</si>
  <si>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</si>
  <si>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</si>
  <si>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</si>
  <si>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</si>
  <si>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</si>
  <si>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</si>
  <si>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</si>
  <si>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</si>
  <si>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</si>
  <si>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</si>
  <si>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</si>
  <si>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</si>
  <si>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</si>
  <si>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</si>
  <si>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</si>
  <si>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</si>
  <si>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</si>
  <si>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</si>
  <si>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</si>
  <si>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</si>
  <si>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</si>
  <si>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</si>
  <si>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</si>
  <si>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</si>
  <si>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</si>
  <si>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</si>
  <si>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</si>
  <si>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</si>
  <si>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</si>
  <si>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</si>
  <si>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</si>
  <si>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</si>
  <si>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</si>
  <si>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</si>
  <si>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</si>
  <si>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</si>
  <si>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</si>
  <si>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</si>
  <si>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</si>
  <si>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</si>
  <si>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</si>
  <si>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</si>
  <si>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</si>
  <si>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</si>
  <si>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</si>
  <si>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</si>
  <si>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</si>
  <si>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</si>
  <si>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</si>
  <si>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</si>
  <si>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</si>
  <si>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</si>
  <si>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</si>
  <si>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</si>
  <si>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</si>
  <si>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</si>
  <si>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</si>
  <si>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</si>
  <si>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</si>
  <si>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</si>
  <si>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</si>
  <si>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</si>
  <si>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</si>
  <si>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</si>
  <si>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</si>
  <si>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</si>
  <si>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</si>
  <si>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</si>
  <si>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</si>
  <si>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</si>
  <si>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</si>
  <si>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</si>
  <si>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</si>
  <si>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</si>
  <si>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</si>
  <si>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</si>
  <si>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</si>
  <si>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</si>
  <si>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</si>
  <si>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</si>
  <si>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</si>
  <si>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</si>
  <si>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</si>
  <si>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</si>
  <si>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</si>
  <si>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</si>
  <si>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</si>
  <si>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</si>
  <si>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</si>
  <si>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</si>
  <si>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</si>
  <si>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</si>
  <si>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</si>
  <si>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</si>
  <si>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</si>
  <si>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</si>
  <si>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</si>
  <si>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</si>
  <si>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</si>
  <si>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</si>
  <si>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</si>
  <si>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</si>
  <si>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</si>
  <si>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</si>
  <si>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</si>
  <si>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</si>
  <si>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</si>
  <si>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</si>
  <si>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</si>
  <si>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</si>
  <si>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</si>
  <si>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</si>
  <si>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</si>
  <si>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</si>
  <si>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</si>
  <si>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</si>
  <si>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</si>
  <si>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</si>
  <si>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</si>
  <si>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</si>
  <si>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</si>
  <si>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</si>
  <si>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</si>
  <si>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</si>
  <si>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</si>
  <si>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</si>
  <si>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</si>
  <si>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</si>
  <si>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</si>
  <si>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</si>
  <si>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</si>
  <si>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</si>
  <si>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</si>
  <si>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</si>
  <si>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</si>
  <si>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</si>
  <si>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</si>
  <si>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</si>
  <si>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</si>
  <si>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</si>
  <si>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</si>
  <si>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</si>
  <si>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</si>
  <si>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</si>
  <si>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</si>
  <si>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</si>
  <si>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</si>
  <si>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</si>
  <si>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</si>
  <si>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</si>
  <si>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</si>
  <si>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</si>
  <si>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</si>
  <si>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</si>
  <si>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</si>
  <si>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</si>
  <si>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</si>
  <si>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</si>
  <si>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</si>
  <si>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</si>
  <si>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</si>
  <si>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</si>
  <si>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</si>
  <si>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</si>
  <si>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</si>
  <si>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</si>
  <si>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</si>
  <si>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</si>
  <si>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</si>
  <si>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</si>
  <si>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</si>
  <si>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</si>
  <si>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</si>
  <si>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</si>
  <si>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</si>
  <si>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</si>
  <si>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</si>
  <si>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</si>
  <si>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</si>
  <si>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</si>
  <si>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</si>
  <si>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</si>
  <si>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</si>
  <si>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</si>
  <si>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</si>
  <si>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</si>
  <si>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</si>
  <si>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</si>
  <si>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</si>
  <si>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</si>
  <si>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</si>
  <si>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</si>
  <si>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</si>
  <si>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</si>
  <si>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</si>
  <si>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</si>
  <si>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</si>
  <si>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</si>
  <si>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</si>
  <si>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</si>
  <si>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</si>
  <si>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</si>
  <si>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</si>
  <si>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</si>
  <si>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</si>
  <si>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</si>
  <si>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</si>
  <si>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</si>
  <si>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</si>
  <si>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</si>
  <si>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</si>
  <si>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</si>
  <si>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</si>
  <si>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</si>
  <si>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</si>
  <si>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</si>
  <si>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</si>
  <si>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</si>
  <si>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</si>
  <si>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</si>
  <si>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</si>
  <si>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</si>
  <si>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</si>
  <si>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</si>
  <si>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</si>
  <si>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</si>
  <si>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</si>
  <si>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</si>
  <si>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</si>
  <si>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</si>
  <si>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</si>
  <si>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</si>
  <si>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</si>
  <si>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</si>
  <si>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</si>
  <si>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</si>
  <si>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</si>
  <si>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</si>
  <si>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</si>
  <si>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</si>
  <si>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</si>
  <si>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</si>
  <si>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</si>
  <si>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</si>
  <si>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</si>
  <si>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</si>
  <si>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</si>
  <si>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</si>
  <si>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</si>
  <si>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</si>
  <si>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</si>
  <si>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</si>
  <si>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</si>
  <si>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</si>
  <si>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</si>
  <si>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</si>
  <si>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</si>
  <si>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</si>
  <si>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</si>
  <si>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</si>
  <si>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</si>
  <si>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</si>
  <si>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</si>
  <si>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</si>
  <si>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</si>
  <si>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</si>
  <si>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</si>
  <si>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</si>
  <si>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</si>
  <si>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</si>
  <si>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</si>
  <si>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</si>
  <si>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</si>
  <si>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</si>
  <si>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</si>
  <si>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</si>
  <si>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</si>
  <si>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</si>
  <si>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</si>
  <si>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</si>
  <si>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</si>
  <si>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</si>
  <si>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</si>
  <si>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</si>
  <si>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</si>
  <si>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</si>
  <si>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</si>
  <si>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</si>
  <si>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</si>
  <si>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</si>
  <si>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</si>
  <si>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</si>
  <si>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</si>
  <si>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</si>
  <si>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</si>
  <si>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</si>
  <si>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</si>
  <si>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</si>
  <si>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</si>
  <si>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</si>
  <si>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</si>
  <si>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</si>
  <si>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</si>
  <si>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</si>
  <si>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</si>
  <si>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</si>
  <si>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</si>
  <si>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</si>
  <si>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</si>
  <si>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</si>
  <si>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</si>
  <si>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</si>
  <si>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</si>
  <si>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</si>
  <si>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</si>
  <si>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</si>
  <si>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</si>
  <si>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</si>
  <si>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</si>
  <si>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</si>
  <si>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</si>
  <si>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</si>
  <si>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</si>
  <si>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</si>
  <si>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</si>
  <si>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</si>
  <si>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</si>
  <si>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</si>
  <si>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</si>
  <si>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</si>
  <si>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</si>
  <si>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</si>
  <si>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</si>
  <si>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</si>
  <si>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</si>
  <si>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</si>
  <si>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</si>
  <si>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</si>
  <si>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</si>
  <si>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</si>
  <si>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</si>
  <si>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</si>
  <si>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</si>
  <si>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</si>
  <si>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</si>
  <si>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</si>
  <si>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</si>
  <si>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</si>
  <si>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</si>
  <si>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</si>
  <si>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</si>
  <si>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</si>
  <si>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</si>
  <si>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</si>
  <si>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</si>
  <si>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</si>
  <si>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</si>
  <si>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</si>
  <si>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</si>
  <si>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</si>
  <si>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</si>
  <si>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</si>
  <si>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</si>
  <si>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</si>
  <si>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</si>
  <si>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</si>
  <si>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</si>
  <si>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</si>
  <si>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</si>
  <si>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</si>
  <si>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</si>
  <si>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</si>
  <si>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</si>
  <si>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</si>
  <si>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</si>
  <si>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</si>
  <si>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</si>
  <si>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</si>
  <si>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</si>
  <si>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</si>
  <si>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</si>
  <si>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</si>
  <si>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</si>
  <si>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</si>
  <si>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</si>
  <si>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</si>
  <si>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</si>
  <si>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</si>
  <si>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</si>
  <si>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</si>
  <si>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</si>
  <si>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</si>
  <si>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</si>
  <si>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</si>
  <si>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</si>
  <si>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</si>
  <si>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</si>
  <si>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</si>
  <si>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</si>
  <si>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</si>
  <si>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</si>
  <si>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</si>
  <si>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</si>
  <si>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</si>
  <si>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</si>
  <si>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</si>
  <si>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</si>
  <si>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</si>
  <si>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</si>
  <si>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</si>
  <si>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</si>
  <si>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</si>
  <si>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</si>
  <si>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</si>
  <si>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</si>
  <si>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</si>
  <si>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</si>
  <si>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</si>
  <si>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</si>
  <si>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</si>
  <si>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</si>
  <si>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</si>
  <si>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</si>
  <si>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</si>
  <si>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</si>
  <si>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</si>
  <si>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</si>
  <si>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</si>
  <si>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</si>
  <si>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</si>
  <si>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</si>
  <si>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</si>
  <si>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</si>
  <si>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</si>
  <si>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</si>
  <si>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</si>
  <si>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</si>
  <si>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</si>
  <si>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</si>
  <si>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</si>
  <si>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</si>
  <si>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</si>
  <si>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</si>
  <si>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</si>
  <si>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</si>
  <si>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</si>
  <si>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</si>
  <si>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</si>
  <si>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</si>
  <si>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</si>
  <si>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</si>
  <si>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</si>
  <si>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</si>
  <si>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</si>
  <si>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</si>
  <si>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</si>
  <si>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</si>
  <si>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</si>
  <si>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</si>
  <si>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</si>
  <si>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</si>
  <si>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</si>
  <si>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</si>
  <si>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</si>
  <si>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</si>
  <si>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</si>
  <si>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</si>
  <si>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</si>
  <si>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</si>
  <si>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</si>
  <si>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</si>
  <si>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</si>
  <si>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</si>
  <si>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</si>
  <si>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</si>
  <si>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</si>
  <si>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</si>
  <si>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</si>
  <si>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</si>
  <si>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</si>
  <si>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</si>
  <si>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</si>
  <si>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</si>
  <si>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</si>
  <si>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</si>
  <si>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</si>
  <si>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</si>
  <si>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</si>
  <si>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</si>
  <si>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</si>
  <si>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</si>
  <si>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</si>
  <si>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</si>
  <si>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</si>
  <si>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</si>
  <si>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</si>
  <si>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</si>
  <si>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</si>
  <si>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</si>
  <si>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</si>
  <si>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</si>
  <si>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</si>
  <si>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</si>
  <si>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</si>
  <si>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</si>
  <si>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</si>
  <si>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</si>
  <si>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</si>
  <si>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</si>
  <si>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</si>
  <si>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</si>
  <si>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</si>
  <si>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</si>
  <si>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</si>
  <si>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</si>
  <si>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</si>
  <si>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</si>
  <si>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</si>
  <si>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</si>
  <si>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</si>
  <si>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</si>
  <si>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</si>
  <si>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</si>
  <si>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</si>
  <si>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</si>
  <si>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</si>
  <si>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</si>
  <si>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</si>
  <si>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</si>
  <si>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</si>
  <si>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</si>
  <si>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</si>
  <si>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</si>
  <si>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</si>
  <si>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</si>
  <si>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</si>
  <si>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</si>
  <si>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</si>
  <si>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</si>
  <si>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</si>
  <si>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</si>
  <si>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</si>
  <si>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</si>
  <si>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</si>
  <si>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</si>
  <si>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</si>
  <si>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</si>
  <si>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</si>
  <si>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</si>
  <si>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</si>
  <si>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</si>
  <si>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</si>
  <si>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</si>
  <si>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</si>
  <si>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</si>
  <si>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</si>
  <si>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</si>
  <si>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</si>
  <si>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</si>
  <si>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</si>
  <si>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</si>
  <si>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</si>
  <si>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</si>
  <si>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</si>
  <si>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</si>
  <si>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</si>
  <si>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</si>
  <si>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</si>
  <si>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</si>
  <si>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</si>
  <si>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</si>
  <si>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</si>
  <si>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</si>
  <si>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</si>
  <si>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</si>
  <si>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</si>
  <si>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</si>
  <si>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</si>
  <si>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</si>
  <si>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</si>
  <si>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</si>
  <si>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</si>
  <si>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</si>
  <si>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</si>
  <si>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</si>
  <si>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</si>
  <si>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</si>
  <si>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</si>
  <si>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</si>
  <si>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</si>
  <si>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</si>
  <si>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</si>
  <si>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</si>
  <si>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</si>
  <si>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</si>
  <si>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</si>
  <si>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</si>
  <si>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</si>
  <si>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</si>
  <si>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</si>
  <si>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</si>
  <si>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</si>
  <si>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</si>
  <si>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</si>
  <si>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</si>
  <si>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</si>
  <si>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</si>
  <si>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</si>
  <si>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</si>
  <si>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</si>
  <si>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</si>
  <si>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</si>
  <si>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</si>
  <si>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</si>
  <si>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</si>
  <si>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</si>
  <si>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</si>
  <si>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</si>
  <si>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</si>
  <si>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</si>
  <si>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</si>
  <si>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</si>
  <si>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</si>
  <si>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</si>
  <si>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</si>
  <si>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</si>
  <si>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</si>
  <si>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</si>
  <si>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</si>
  <si>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</si>
  <si>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</si>
  <si>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</si>
  <si>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</si>
  <si>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</si>
  <si>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</si>
  <si>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</si>
  <si>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</si>
  <si>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</si>
  <si>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</si>
  <si>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</si>
  <si>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</si>
  <si>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</si>
  <si>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</si>
  <si>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</si>
  <si>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</si>
  <si>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</si>
  <si>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</si>
  <si>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</si>
  <si>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</si>
  <si>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</si>
  <si>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</si>
  <si>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</si>
  <si>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</si>
  <si>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</si>
  <si>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</si>
  <si>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</si>
  <si>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</si>
  <si>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</si>
  <si>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</si>
  <si>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</si>
  <si>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</si>
  <si>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</si>
  <si>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</si>
  <si>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</si>
  <si>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</si>
  <si>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</si>
  <si>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</si>
  <si>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</si>
  <si>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</si>
  <si>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</si>
  <si>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</si>
  <si>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</si>
  <si>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</si>
  <si>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</si>
  <si>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</si>
  <si>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</si>
  <si>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</si>
  <si>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</si>
  <si>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</si>
  <si>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</si>
  <si>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</si>
  <si>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</si>
  <si>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</si>
  <si>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</si>
  <si>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</si>
  <si>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</si>
  <si>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</si>
  <si>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</si>
  <si>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</si>
  <si>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</si>
  <si>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</si>
  <si>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</si>
  <si>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</si>
  <si>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</si>
  <si>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</si>
  <si>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</si>
  <si>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</si>
  <si>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</si>
  <si>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</si>
  <si>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</si>
  <si>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</si>
  <si>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</si>
  <si>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</si>
  <si>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</si>
  <si>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</si>
  <si>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</si>
  <si>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</si>
  <si>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</si>
  <si>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</si>
  <si>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</si>
  <si>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</si>
  <si>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</si>
  <si>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</si>
  <si>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</si>
  <si>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</si>
  <si>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</si>
  <si>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</si>
  <si>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</si>
  <si>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</si>
  <si>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</si>
  <si>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</si>
  <si>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</si>
  <si>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</si>
  <si>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</si>
  <si>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</si>
  <si>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</si>
  <si>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</si>
  <si>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</si>
  <si>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</si>
  <si>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</si>
  <si>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</si>
  <si>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</si>
  <si>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</si>
  <si>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</si>
  <si>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</si>
  <si>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</si>
  <si>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</si>
  <si>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</si>
  <si>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</si>
  <si>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</si>
  <si>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</si>
  <si>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</si>
  <si>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</si>
  <si>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</si>
  <si>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</si>
  <si>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</si>
  <si>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</si>
  <si>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</si>
  <si>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</si>
  <si>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</si>
  <si>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</si>
  <si>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</si>
  <si>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</si>
  <si>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</si>
  <si>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</si>
  <si>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</si>
  <si>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</si>
  <si>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</si>
  <si>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</si>
  <si>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</si>
  <si>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</si>
  <si>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</si>
  <si>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</si>
  <si>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</si>
  <si>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</si>
  <si>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</si>
  <si>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</si>
  <si>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</si>
  <si>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</si>
  <si>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</si>
  <si>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</si>
  <si>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</si>
  <si>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</si>
  <si>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</si>
  <si>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</si>
  <si>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</si>
  <si>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</si>
  <si>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</si>
  <si>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</si>
  <si>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</si>
  <si>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</si>
  <si>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</si>
  <si>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</si>
  <si>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</si>
  <si>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</si>
  <si>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</si>
  <si>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</si>
  <si>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</si>
  <si>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</si>
  <si>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</si>
  <si>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</si>
  <si>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</si>
  <si>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</si>
  <si>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</si>
  <si>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</si>
  <si>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</si>
  <si>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</si>
  <si>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</si>
  <si>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</si>
  <si>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</si>
  <si>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</si>
  <si>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</si>
  <si>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</si>
  <si>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</si>
  <si>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</si>
  <si>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</si>
  <si>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</si>
  <si>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</si>
  <si>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</si>
  <si>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</si>
  <si>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</si>
  <si>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</si>
  <si>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</si>
  <si>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</si>
  <si>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</si>
  <si>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</si>
  <si>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</si>
  <si>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</si>
  <si>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</si>
  <si>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</si>
  <si>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</si>
  <si>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</si>
  <si>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</si>
  <si>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</si>
  <si>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</si>
  <si>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</si>
  <si>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</si>
  <si>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</si>
  <si>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</si>
  <si>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</si>
  <si>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</si>
  <si>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</si>
  <si>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</si>
  <si>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</si>
  <si>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</si>
  <si>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</si>
  <si>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</si>
  <si>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</si>
  <si>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</si>
  <si>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</si>
  <si>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</si>
  <si>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</si>
  <si>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</si>
  <si>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</si>
  <si>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</si>
  <si>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</si>
  <si>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</si>
  <si>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</si>
  <si>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</si>
  <si>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</si>
  <si>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</si>
  <si>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</si>
  <si>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</si>
  <si>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</si>
  <si>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</si>
  <si>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</si>
  <si>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</si>
  <si>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</si>
  <si>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</si>
  <si>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</si>
  <si>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</si>
  <si>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</si>
  <si>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</si>
  <si>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</si>
  <si>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</si>
  <si>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</si>
  <si>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</si>
  <si>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</si>
  <si>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</si>
  <si>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</si>
  <si>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</si>
  <si>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</si>
  <si>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</si>
  <si>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</si>
  <si>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</si>
  <si>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</si>
  <si>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</si>
  <si>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</si>
  <si>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</si>
  <si>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</si>
  <si>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</si>
  <si>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</si>
  <si>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</si>
  <si>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</si>
  <si>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</si>
  <si>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</si>
  <si>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</si>
  <si>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</si>
  <si>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</si>
  <si>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</si>
  <si>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</si>
  <si>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</si>
  <si>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</si>
  <si>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</si>
  <si>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</si>
  <si>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</si>
  <si>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</si>
  <si>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</si>
  <si>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</si>
  <si>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</si>
  <si>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</si>
  <si>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</si>
  <si>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</si>
  <si>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</si>
  <si>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</si>
  <si>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</si>
  <si>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</si>
  <si>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</si>
  <si>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</si>
  <si>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</si>
  <si>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</si>
  <si>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</si>
  <si>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</si>
  <si>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</si>
  <si>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</si>
  <si>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</si>
  <si>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</si>
  <si>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</si>
  <si>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</si>
  <si>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</si>
  <si>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</si>
  <si>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</si>
  <si>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</si>
  <si>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</si>
  <si>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</si>
  <si>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</si>
  <si>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</si>
  <si>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</si>
  <si>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</si>
  <si>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</si>
  <si>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</si>
  <si>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</si>
  <si>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</si>
  <si>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</si>
  <si>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</si>
  <si>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</si>
  <si>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</si>
  <si>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</si>
  <si>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</si>
  <si>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</si>
  <si>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</si>
  <si>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</si>
  <si>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</si>
  <si>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</si>
  <si>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</si>
  <si>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</si>
  <si>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</si>
  <si>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</si>
  <si>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</si>
  <si>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</si>
  <si>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</si>
  <si>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</si>
  <si>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</si>
  <si>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</si>
  <si>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</si>
  <si>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</si>
  <si>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</si>
  <si>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</si>
  <si>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</si>
  <si>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</si>
  <si>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</si>
  <si>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</si>
  <si>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</si>
  <si>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</si>
  <si>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</si>
  <si>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</si>
  <si>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</si>
  <si>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</si>
  <si>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</si>
  <si>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</si>
  <si>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</si>
  <si>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</si>
  <si>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</si>
  <si>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</si>
  <si>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</si>
  <si>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</si>
  <si>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</si>
  <si>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</si>
  <si>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</si>
  <si>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</si>
  <si>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</si>
  <si>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</si>
  <si>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</si>
  <si>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</si>
  <si>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</si>
  <si>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</si>
  <si>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</si>
  <si>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</si>
  <si>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</si>
  <si>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</si>
  <si>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</si>
  <si>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</si>
  <si>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</si>
  <si>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</si>
  <si>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</si>
  <si>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</si>
  <si>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</si>
  <si>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</si>
  <si>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</si>
  <si>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</si>
  <si>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</si>
  <si>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</si>
  <si>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</si>
  <si>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</si>
  <si>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</si>
  <si>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</si>
  <si>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</si>
  <si>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</si>
  <si>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</si>
  <si>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</si>
  <si>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</si>
  <si>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</si>
  <si>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</si>
  <si>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</si>
  <si>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</si>
  <si>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</si>
  <si>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</si>
  <si>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</si>
  <si>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</si>
  <si>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</si>
  <si>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</si>
  <si>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</si>
  <si>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</si>
  <si>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</si>
  <si>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</si>
  <si>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</si>
  <si>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</si>
  <si>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</si>
  <si>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</si>
  <si>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</si>
  <si>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</si>
  <si>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</si>
  <si>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</si>
  <si>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</si>
  <si>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</si>
  <si>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</si>
  <si>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</si>
  <si>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</si>
  <si>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</si>
  <si>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</si>
  <si>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</si>
  <si>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</si>
  <si>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</si>
  <si>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</si>
  <si>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</si>
  <si>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</si>
  <si>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</si>
  <si>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</si>
  <si>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</si>
  <si>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</si>
  <si>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</si>
  <si>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</si>
  <si>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</si>
  <si>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</si>
  <si>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</si>
  <si>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</si>
  <si>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</si>
  <si>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</si>
  <si>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</si>
  <si>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</si>
  <si>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</si>
  <si>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</si>
  <si>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</si>
  <si>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</si>
  <si>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</si>
  <si>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</si>
  <si>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</si>
  <si>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</si>
  <si>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</si>
  <si>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</si>
  <si>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</si>
  <si>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</si>
  <si>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</si>
  <si>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</si>
  <si>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</si>
  <si>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</si>
  <si>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</si>
  <si>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</si>
  <si>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</si>
  <si>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</si>
  <si>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</si>
  <si>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</si>
  <si>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</si>
  <si>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</si>
  <si>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</si>
  <si>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</si>
  <si>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</si>
  <si>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</si>
  <si>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</si>
  <si>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</si>
  <si>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</si>
  <si>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</si>
  <si>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</si>
  <si>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</si>
  <si>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</si>
  <si>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</si>
  <si>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</si>
  <si>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</si>
  <si>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</si>
  <si>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</si>
  <si>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</si>
  <si>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</si>
  <si>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</si>
  <si>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</si>
  <si>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</si>
  <si>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</si>
  <si>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</si>
  <si>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</si>
  <si>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</si>
  <si>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</si>
  <si>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</si>
  <si>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</si>
  <si>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</si>
  <si>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</si>
  <si>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</si>
  <si>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</si>
  <si>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</si>
  <si>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</si>
  <si>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</si>
  <si>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</si>
  <si>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</si>
  <si>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</si>
  <si>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</si>
  <si>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</si>
  <si>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</si>
  <si>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</si>
  <si>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</si>
  <si>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</si>
  <si>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</si>
  <si>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</si>
  <si>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</si>
  <si>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</si>
  <si>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</si>
  <si>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</si>
  <si>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</si>
  <si>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</si>
  <si>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</si>
  <si>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</si>
  <si>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</si>
  <si>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</si>
  <si>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</si>
  <si>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</si>
  <si>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</si>
  <si>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</si>
  <si>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</si>
  <si>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</si>
  <si>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</si>
  <si>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</si>
  <si>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</si>
  <si>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</si>
  <si>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</si>
  <si>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</si>
  <si>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</si>
  <si>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</si>
  <si>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</si>
  <si>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</si>
  <si>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</si>
  <si>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</si>
  <si>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</si>
  <si>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</si>
  <si>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</si>
  <si>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</si>
  <si>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</si>
  <si>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</si>
  <si>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</si>
  <si>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</si>
  <si>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</si>
  <si>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</si>
  <si>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</si>
  <si>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</si>
  <si>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</si>
  <si>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</si>
  <si>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</si>
  <si>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</si>
  <si>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</si>
  <si>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</si>
  <si>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</si>
  <si>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</si>
  <si>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</si>
  <si>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</si>
  <si>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</si>
  <si>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</si>
  <si>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</si>
  <si>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</si>
  <si>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</si>
  <si>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</si>
  <si>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</si>
  <si>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</si>
  <si>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</si>
  <si>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</si>
  <si>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</si>
  <si>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</si>
  <si>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</si>
  <si>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</si>
  <si>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</si>
  <si>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</si>
  <si>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</si>
  <si>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</si>
  <si>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</si>
  <si>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</si>
  <si>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</si>
  <si>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</si>
  <si>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</si>
  <si>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</si>
  <si>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</si>
  <si>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</si>
  <si>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</si>
  <si>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</si>
  <si>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</si>
  <si>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</si>
  <si>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</si>
  <si>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</si>
  <si>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</si>
  <si>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</si>
  <si>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</si>
  <si>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</si>
  <si>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</si>
  <si>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</si>
  <si>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</si>
  <si>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</si>
  <si>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</si>
  <si>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</si>
  <si>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</si>
  <si>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</si>
  <si>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</si>
  <si>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</si>
  <si>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</si>
  <si>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</si>
  <si>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</si>
  <si>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</si>
  <si>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</si>
  <si>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</si>
  <si>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</si>
  <si>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</si>
  <si>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</si>
  <si>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</si>
  <si>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</si>
  <si>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</si>
  <si>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</si>
  <si>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</si>
  <si>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</si>
  <si>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</si>
  <si>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</si>
  <si>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</si>
  <si>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</si>
  <si>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</si>
  <si>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</si>
  <si>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</si>
  <si>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</si>
  <si>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</si>
  <si>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</si>
  <si>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</si>
  <si>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</si>
  <si>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</si>
  <si>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</si>
  <si>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</si>
  <si>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</si>
  <si>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</si>
  <si>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</si>
  <si>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</si>
  <si>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</si>
  <si>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</si>
  <si>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</si>
  <si>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</si>
  <si>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</si>
  <si>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</si>
  <si>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</si>
  <si>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</si>
  <si>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</si>
  <si>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</si>
  <si>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</si>
  <si>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</si>
  <si>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</si>
  <si>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</si>
  <si>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</si>
  <si>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</si>
  <si>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</si>
  <si>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</si>
  <si>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</si>
  <si>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</si>
  <si>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</si>
  <si>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</si>
  <si>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</si>
  <si>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</si>
  <si>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</si>
  <si>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</si>
  <si>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</si>
  <si>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</si>
  <si>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</si>
  <si>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</si>
  <si>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</si>
  <si>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</si>
  <si>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</si>
  <si>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</si>
  <si>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</si>
  <si>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</si>
  <si>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</si>
  <si>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</si>
  <si>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</si>
  <si>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</si>
  <si>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</si>
  <si>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</si>
  <si>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</si>
  <si>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</si>
  <si>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</si>
  <si>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</si>
  <si>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</si>
  <si>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</si>
  <si>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</si>
  <si>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</si>
  <si>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</si>
  <si>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</si>
  <si>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</si>
  <si>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</si>
  <si>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</si>
  <si>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</si>
  <si>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</si>
  <si>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</si>
  <si>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</si>
  <si>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</si>
  <si>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</si>
  <si>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</si>
  <si>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</si>
  <si>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</si>
  <si>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</si>
  <si>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</si>
  <si>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</si>
  <si>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</si>
  <si>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</si>
  <si>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</si>
  <si>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</si>
  <si>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</si>
  <si>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</si>
  <si>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</si>
  <si>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</si>
  <si>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</si>
  <si>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</si>
  <si>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</si>
  <si>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</si>
  <si>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</si>
  <si>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</si>
  <si>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</si>
  <si>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</si>
  <si>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</si>
  <si>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</si>
  <si>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</si>
  <si>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</si>
  <si>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</si>
  <si>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</si>
  <si>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</si>
  <si>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</si>
  <si>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</si>
  <si>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</si>
  <si>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</si>
  <si>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</si>
  <si>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</si>
  <si>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</si>
  <si>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</si>
  <si>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</si>
  <si>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</si>
  <si>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</si>
  <si>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</si>
  <si>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</si>
  <si>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</si>
  <si>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</si>
  <si>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</si>
  <si>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</si>
  <si>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</si>
  <si>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</si>
  <si>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</si>
  <si>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</si>
  <si>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</si>
  <si>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</si>
  <si>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</si>
  <si>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</si>
  <si>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</si>
  <si>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</si>
  <si>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</si>
  <si>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</si>
  <si>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</si>
  <si>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</si>
  <si>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</si>
  <si>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</si>
  <si>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</si>
  <si>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</si>
  <si>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</si>
  <si>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</si>
  <si>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</si>
  <si>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</si>
  <si>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</si>
  <si>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</si>
  <si>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</si>
  <si>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</si>
  <si>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</si>
  <si>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</si>
  <si>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</si>
  <si>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</si>
  <si>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</si>
  <si>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</si>
  <si>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</si>
  <si>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</si>
  <si>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</si>
  <si>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</si>
  <si>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</si>
  <si>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</si>
  <si>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</si>
  <si>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</si>
  <si>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</si>
  <si>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</si>
  <si>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</si>
  <si>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</si>
  <si>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</si>
  <si>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</si>
  <si>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</si>
  <si>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</si>
  <si>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</si>
  <si>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</si>
  <si>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</si>
  <si>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</si>
  <si>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</si>
  <si>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</si>
  <si>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</si>
  <si>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</si>
  <si>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</si>
  <si>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</si>
  <si>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</si>
  <si>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</si>
  <si>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</si>
  <si>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</si>
  <si>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</si>
  <si>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</si>
  <si>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</si>
  <si>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</si>
  <si>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</si>
  <si>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</si>
  <si>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</si>
  <si>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</si>
  <si>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</si>
  <si>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</si>
  <si>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</si>
  <si>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</si>
  <si>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</si>
  <si>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</si>
  <si>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</si>
  <si>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</si>
  <si>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</si>
  <si>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</si>
  <si>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</si>
  <si>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</si>
  <si>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</si>
  <si>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</si>
  <si>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</si>
  <si>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</si>
  <si>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</si>
  <si>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</si>
  <si>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</si>
  <si>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</si>
  <si>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</si>
  <si>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</si>
  <si>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</si>
  <si>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</si>
  <si>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</si>
  <si>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</si>
  <si>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</si>
  <si>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</si>
  <si>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</si>
  <si>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</si>
  <si>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</si>
  <si>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</si>
  <si>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</si>
  <si>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</si>
  <si>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</si>
  <si>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</si>
  <si>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</si>
  <si>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</si>
  <si>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</si>
  <si>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</si>
  <si>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</si>
  <si>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</si>
  <si>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</si>
  <si>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</si>
  <si>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</si>
  <si>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</si>
  <si>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</si>
  <si>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</si>
  <si>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</si>
  <si>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</si>
  <si>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</si>
  <si>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</si>
  <si>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</si>
  <si>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</si>
  <si>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</si>
  <si>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</si>
  <si>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</si>
  <si>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</si>
  <si>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</si>
  <si>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</si>
  <si>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</si>
  <si>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</si>
  <si>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</si>
  <si>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</si>
  <si>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</si>
  <si>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</si>
  <si>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</si>
  <si>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</si>
  <si>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</si>
  <si>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</si>
  <si>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</si>
  <si>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</si>
  <si>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</si>
  <si>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</si>
  <si>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</si>
  <si>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</si>
  <si>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</si>
  <si>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</si>
  <si>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</si>
  <si>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</si>
  <si>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</si>
  <si>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</si>
  <si>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</si>
  <si>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</si>
  <si>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</si>
  <si>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</si>
  <si>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</si>
  <si>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</si>
  <si>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</si>
  <si>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</si>
  <si>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</si>
  <si>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</si>
  <si>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</si>
  <si>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</si>
  <si>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</si>
  <si>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</si>
  <si>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</si>
  <si>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</si>
  <si>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</si>
  <si>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</si>
  <si>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</si>
  <si>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</si>
  <si>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</si>
  <si>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</si>
  <si>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</si>
  <si>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</si>
  <si>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</si>
  <si>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</si>
  <si>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</si>
  <si>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</si>
  <si>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</si>
  <si>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</si>
  <si>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</si>
  <si>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</si>
  <si>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</si>
  <si>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</si>
  <si>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</si>
  <si>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</si>
  <si>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</si>
  <si>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</si>
  <si>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</si>
  <si>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</si>
  <si>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</si>
  <si>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</si>
  <si>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</si>
  <si>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</si>
  <si>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</si>
  <si>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</si>
  <si>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</si>
  <si>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</si>
  <si>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</si>
  <si>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</si>
  <si>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</si>
  <si>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</si>
  <si>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</si>
  <si>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</si>
  <si>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</si>
  <si>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</si>
  <si>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</si>
  <si>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</si>
  <si>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</si>
  <si>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</si>
  <si>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</si>
  <si>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</si>
  <si>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</si>
  <si>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</si>
  <si>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</si>
  <si>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</si>
  <si>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</si>
  <si>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</si>
  <si>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</si>
  <si>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</si>
  <si>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</si>
  <si>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</si>
  <si>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</si>
  <si>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</si>
  <si>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</si>
  <si>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</si>
  <si>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</si>
  <si>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</si>
  <si>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</si>
  <si>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</si>
  <si>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</si>
  <si>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</si>
  <si>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</si>
  <si>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</si>
  <si>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</si>
  <si>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</si>
  <si>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</si>
  <si>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</si>
  <si>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</si>
  <si>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</si>
  <si>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</si>
  <si>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</si>
  <si>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</si>
  <si>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</si>
  <si>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</si>
  <si>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</si>
  <si>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</si>
  <si>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</si>
  <si>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</si>
  <si>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</si>
  <si>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</si>
  <si>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</si>
  <si>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</si>
  <si>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</si>
  <si>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</si>
  <si>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</si>
  <si>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</si>
  <si>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</si>
  <si>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</si>
  <si>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</si>
  <si>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</si>
  <si>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</si>
  <si>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</si>
  <si>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</si>
  <si>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</si>
  <si>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</si>
  <si>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</si>
  <si>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</si>
  <si>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</si>
  <si>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</si>
  <si>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</si>
  <si>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</si>
  <si>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</si>
  <si>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</si>
  <si>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</si>
  <si>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</si>
  <si>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</si>
  <si>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</si>
  <si>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</si>
  <si>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</si>
  <si>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</si>
  <si>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</si>
  <si>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</si>
  <si>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</si>
  <si>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</si>
  <si>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</si>
  <si>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</si>
  <si>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</si>
  <si>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</si>
  <si>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</si>
  <si>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</si>
  <si>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</si>
  <si>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</si>
  <si>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</si>
  <si>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</si>
  <si>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</si>
  <si>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</si>
  <si>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</si>
  <si>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</si>
  <si>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</si>
  <si>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</si>
  <si>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</si>
  <si>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</si>
  <si>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</si>
  <si>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</si>
  <si>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</si>
  <si>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</si>
  <si>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</si>
  <si>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</si>
  <si>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</si>
  <si>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</si>
  <si>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</si>
  <si>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</si>
  <si>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</si>
  <si>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</si>
  <si>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</si>
  <si>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</si>
  <si>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</si>
  <si>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</si>
  <si>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</si>
  <si>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</si>
  <si>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</si>
  <si>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</si>
  <si>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</si>
  <si>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</si>
  <si>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</si>
  <si>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</si>
  <si>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</si>
  <si>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</si>
  <si>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</si>
  <si>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</si>
  <si>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</si>
  <si>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</si>
  <si>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</si>
  <si>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</si>
  <si>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</si>
  <si>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</si>
  <si>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</si>
  <si>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</si>
  <si>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</si>
  <si>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</si>
  <si>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</si>
  <si>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</si>
  <si>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</si>
  <si>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</si>
  <si>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</si>
  <si>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</si>
  <si>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</si>
  <si>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</si>
  <si>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</si>
  <si>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</si>
  <si>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</si>
  <si>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</si>
  <si>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</si>
  <si>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</si>
  <si>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</si>
  <si>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</si>
  <si>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</si>
  <si>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</si>
  <si>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</si>
  <si>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</si>
  <si>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</si>
  <si>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</si>
  <si>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</si>
  <si>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</si>
  <si>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</si>
  <si>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</si>
  <si>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</si>
  <si>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</si>
  <si>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</si>
  <si>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</si>
  <si>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</si>
  <si>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</si>
  <si>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</si>
  <si>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</si>
  <si>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</si>
  <si>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</si>
  <si>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</si>
  <si>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</si>
  <si>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</si>
  <si>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</si>
  <si>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</si>
  <si>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</si>
  <si>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</si>
  <si>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</si>
  <si>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</si>
  <si>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</si>
  <si>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</si>
  <si>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</si>
  <si>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</si>
  <si>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</si>
  <si>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</si>
  <si>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</si>
  <si>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</si>
  <si>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</si>
  <si>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</si>
  <si>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</si>
  <si>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</si>
  <si>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</si>
  <si>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</si>
  <si>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</si>
  <si>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</si>
  <si>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</si>
  <si>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</si>
  <si>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</si>
  <si>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</si>
  <si>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</si>
  <si>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</si>
  <si>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</si>
  <si>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</si>
  <si>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</si>
  <si>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</si>
  <si>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</si>
  <si>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</si>
  <si>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</si>
  <si>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</si>
  <si>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</si>
  <si>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</si>
  <si>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</si>
  <si>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</si>
  <si>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</si>
  <si>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</si>
  <si>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</si>
  <si>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</si>
  <si>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</si>
  <si>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</si>
  <si>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</si>
  <si>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</si>
  <si>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</si>
  <si>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</si>
  <si>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</si>
  <si>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</si>
  <si>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</si>
  <si>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</si>
  <si>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</si>
  <si>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</si>
  <si>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</si>
  <si>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</si>
  <si>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</si>
  <si>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</si>
  <si>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</si>
  <si>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</si>
  <si>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</si>
  <si>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</si>
  <si>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</si>
  <si>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</si>
  <si>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</si>
  <si>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</si>
  <si>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</si>
  <si>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</si>
  <si>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</si>
  <si>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</si>
  <si>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</si>
  <si>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</si>
  <si>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</si>
  <si>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</si>
  <si>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</si>
  <si>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</si>
  <si>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</si>
  <si>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</si>
  <si>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</si>
  <si>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</si>
  <si>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</si>
  <si>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</si>
  <si>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</si>
  <si>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</si>
  <si>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</si>
  <si>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</si>
  <si>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</si>
  <si>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</si>
  <si>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</si>
  <si>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</si>
  <si>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</si>
  <si>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</si>
  <si>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</si>
  <si>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</si>
  <si>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</si>
  <si>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</si>
  <si>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</si>
  <si>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</si>
  <si>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</si>
  <si>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</si>
  <si>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</si>
  <si>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</si>
  <si>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</si>
  <si>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</si>
  <si>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</si>
  <si>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</si>
  <si>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</si>
  <si>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</si>
  <si>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</si>
  <si>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</si>
  <si>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</si>
  <si>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</si>
  <si>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</si>
  <si>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</si>
  <si>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</si>
  <si>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</si>
  <si>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</si>
  <si>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</si>
  <si>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</si>
  <si>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</si>
  <si>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</si>
  <si>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</si>
  <si>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</si>
  <si>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</si>
  <si>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</si>
  <si>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</si>
  <si>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</si>
  <si>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</si>
  <si>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</si>
  <si>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</si>
  <si>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</si>
  <si>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</si>
  <si>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</si>
  <si>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</si>
  <si>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</si>
  <si>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</si>
  <si>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</si>
  <si>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</si>
  <si>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</si>
  <si>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</si>
  <si>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</si>
  <si>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</si>
  <si>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</si>
  <si>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</si>
  <si>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</si>
  <si>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</si>
  <si>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</si>
  <si>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</si>
  <si>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</si>
  <si>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</si>
  <si>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</si>
  <si>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</si>
  <si>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</si>
  <si>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</si>
  <si>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</si>
  <si>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</si>
  <si>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</si>
  <si>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</si>
  <si>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</si>
  <si>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</si>
  <si>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</si>
  <si>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</si>
  <si>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</si>
  <si>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</si>
  <si>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</si>
  <si>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</si>
  <si>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</si>
  <si>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</si>
  <si>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</si>
  <si>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</si>
  <si>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</si>
  <si>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</si>
  <si>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</si>
  <si>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</si>
  <si>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</si>
  <si>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</si>
  <si>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</si>
  <si>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</si>
  <si>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</si>
  <si>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</si>
  <si>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</si>
  <si>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</si>
  <si>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</si>
  <si>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</si>
  <si>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</si>
  <si>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</si>
  <si>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</si>
  <si>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</si>
  <si>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</si>
  <si>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</si>
  <si>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</si>
  <si>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</si>
  <si>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</si>
  <si>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</si>
  <si>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</si>
  <si>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</si>
  <si>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</si>
  <si>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</si>
  <si>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</si>
  <si>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</si>
  <si>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</si>
  <si>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</si>
  <si>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</si>
  <si>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</si>
  <si>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</si>
  <si>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</si>
  <si>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</si>
  <si>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</si>
  <si>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</si>
  <si>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</si>
  <si>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</si>
  <si>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</si>
  <si>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</si>
  <si>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</si>
  <si>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</si>
  <si>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</si>
  <si>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</si>
  <si>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</si>
  <si>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</si>
  <si>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</si>
  <si>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</si>
  <si>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</si>
  <si>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</si>
  <si>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</si>
  <si>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</si>
  <si>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</si>
  <si>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</si>
  <si>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</si>
  <si>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</si>
  <si>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</si>
  <si>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</si>
  <si>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</si>
  <si>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</si>
  <si>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</si>
  <si>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</si>
  <si>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</si>
  <si>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</si>
  <si>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</si>
  <si>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</si>
  <si>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</si>
  <si>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</si>
  <si>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</si>
  <si>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</si>
  <si>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</si>
  <si>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</si>
  <si>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</si>
  <si>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</si>
  <si>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</si>
  <si>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</si>
  <si>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</si>
  <si>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</si>
  <si>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</si>
  <si>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</si>
  <si>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</si>
  <si>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</si>
  <si>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</si>
  <si>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</si>
  <si>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</si>
  <si>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</si>
  <si>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</si>
  <si>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</si>
  <si>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</si>
  <si>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</si>
  <si>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</si>
  <si>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</si>
  <si>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</si>
  <si>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</si>
  <si>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</si>
  <si>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</si>
  <si>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</si>
  <si>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</si>
  <si>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</si>
  <si>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</si>
  <si>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</si>
  <si>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</si>
  <si>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</si>
  <si>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</si>
  <si>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</si>
  <si>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</si>
  <si>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</si>
  <si>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</si>
  <si>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</si>
  <si>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</si>
  <si>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</si>
  <si>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</si>
  <si>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</si>
  <si>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</si>
  <si>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</si>
  <si>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</si>
  <si>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</si>
  <si>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</si>
  <si>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</si>
  <si>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</si>
  <si>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</si>
  <si>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</si>
  <si>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</si>
  <si>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</si>
  <si>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</si>
  <si>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</si>
  <si>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</si>
  <si>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</si>
  <si>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</si>
  <si>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</si>
  <si>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</si>
  <si>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</si>
  <si>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</si>
  <si>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</si>
  <si>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</si>
  <si>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</si>
  <si>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</si>
  <si>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</si>
  <si>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</si>
  <si>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</si>
  <si>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</si>
  <si>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</si>
  <si>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</si>
  <si>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</si>
  <si>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</si>
  <si>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</si>
  <si>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</si>
  <si>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</si>
  <si>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</si>
  <si>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</si>
  <si>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</si>
  <si>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</si>
  <si>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</si>
  <si>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</si>
  <si>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</si>
  <si>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</si>
  <si>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</si>
  <si>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</si>
  <si>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</si>
  <si>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</si>
  <si>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</si>
  <si>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</si>
  <si>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</si>
  <si>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</si>
  <si>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</si>
  <si>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</si>
  <si>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</si>
  <si>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</si>
  <si>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</si>
  <si>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</si>
  <si>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</si>
  <si>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</si>
  <si>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</si>
  <si>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</si>
  <si>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</si>
  <si>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</si>
  <si>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</si>
  <si>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</si>
  <si>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</si>
  <si>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</si>
  <si>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</si>
  <si>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</si>
  <si>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</si>
  <si>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</si>
  <si>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</si>
  <si>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</si>
  <si>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</si>
  <si>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</si>
  <si>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</si>
  <si>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</si>
  <si>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</si>
  <si>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</si>
  <si>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</si>
  <si>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</si>
  <si>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</si>
  <si>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</si>
  <si>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</si>
  <si>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</si>
  <si>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</si>
  <si>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</si>
  <si>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</si>
  <si>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</si>
  <si>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</si>
  <si>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</si>
  <si>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</si>
  <si>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</si>
  <si>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</si>
  <si>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</si>
  <si>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</si>
  <si>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</si>
  <si>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</si>
  <si>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</si>
  <si>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</si>
  <si>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</si>
  <si>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</si>
  <si>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</si>
  <si>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</si>
  <si>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</si>
  <si>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</si>
  <si>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</si>
  <si>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</si>
  <si>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</si>
  <si>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</si>
  <si>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</si>
  <si>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</si>
  <si>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</si>
  <si>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</si>
  <si>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</si>
  <si>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</si>
  <si>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</si>
  <si>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</si>
  <si>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</si>
  <si>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</si>
  <si>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</si>
  <si>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</si>
  <si>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</si>
  <si>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</si>
  <si>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</si>
  <si>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</si>
  <si>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</si>
  <si>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</si>
  <si>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</si>
  <si>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</si>
  <si>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</si>
  <si>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</si>
  <si>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</si>
  <si>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</si>
  <si>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</si>
  <si>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</si>
  <si>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</si>
  <si>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</si>
  <si>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</si>
  <si>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</si>
  <si>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</si>
  <si>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</si>
  <si>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</si>
  <si>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</si>
  <si>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</si>
  <si>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</si>
  <si>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</si>
  <si>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</si>
  <si>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</si>
  <si>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</si>
  <si>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</si>
  <si>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</si>
  <si>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</si>
  <si>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</si>
  <si>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</si>
  <si>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</si>
  <si>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</si>
  <si>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</si>
  <si>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</si>
  <si>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</si>
  <si>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</si>
  <si>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</si>
  <si>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</si>
  <si>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</si>
  <si>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</si>
  <si>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</si>
  <si>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</si>
  <si>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</si>
  <si>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</si>
  <si>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</si>
  <si>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</si>
  <si>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</si>
  <si>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</si>
  <si>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</si>
  <si>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</si>
  <si>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</si>
  <si>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</si>
  <si>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</si>
  <si>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</si>
  <si>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</si>
  <si>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</si>
  <si>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</si>
  <si>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</si>
  <si>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</si>
  <si>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</si>
  <si>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</si>
  <si>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</si>
  <si>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</si>
  <si>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</si>
  <si>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</si>
  <si>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</si>
  <si>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</si>
  <si>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</si>
  <si>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</si>
  <si>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</si>
  <si>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</si>
  <si>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</si>
  <si>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</si>
  <si>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</si>
  <si>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</si>
  <si>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</si>
  <si>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</si>
  <si>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</si>
  <si>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</si>
  <si>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</si>
  <si>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</si>
  <si>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</si>
  <si>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</si>
  <si>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</si>
  <si>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</si>
  <si>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</si>
  <si>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</si>
  <si>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</si>
  <si>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</si>
  <si>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</si>
  <si>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</si>
  <si>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</si>
  <si>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</si>
  <si>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</si>
  <si>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</si>
  <si>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</si>
  <si>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</si>
  <si>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</si>
  <si>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</si>
  <si>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</si>
  <si>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</si>
  <si>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</si>
  <si>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</si>
  <si>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</si>
  <si>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</si>
  <si>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</si>
  <si>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</si>
  <si>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</si>
  <si>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</si>
  <si>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</si>
  <si>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</si>
  <si>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</si>
  <si>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</si>
  <si>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</si>
  <si>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</si>
  <si>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</si>
  <si>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</si>
  <si>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</si>
  <si>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</si>
  <si>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</si>
  <si>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</si>
  <si>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</si>
  <si>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</si>
  <si>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</si>
  <si>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</si>
  <si>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</si>
  <si>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</si>
  <si>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</si>
  <si>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</si>
  <si>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</si>
  <si>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</si>
  <si>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</si>
  <si>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</si>
  <si>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</si>
  <si>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</si>
  <si>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</si>
  <si>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</si>
  <si>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</si>
  <si>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</si>
  <si>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</si>
  <si>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</si>
  <si>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</si>
  <si>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</si>
  <si>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</si>
  <si>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</si>
  <si>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</si>
  <si>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</si>
  <si>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</si>
  <si>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</si>
  <si>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</si>
  <si>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</si>
  <si>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</si>
  <si>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</si>
  <si>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</si>
  <si>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</si>
  <si>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</si>
  <si>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</si>
  <si>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</si>
  <si>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</si>
  <si>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</si>
  <si>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</si>
  <si>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</si>
  <si>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</si>
  <si>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</si>
  <si>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</si>
  <si>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</si>
  <si>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</si>
  <si>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</si>
  <si>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</si>
  <si>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</si>
  <si>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</si>
  <si>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</si>
  <si>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</si>
  <si>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</si>
  <si>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</si>
  <si>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</si>
  <si>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</si>
  <si>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</si>
  <si>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</si>
  <si>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</si>
  <si>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</si>
  <si>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</si>
  <si>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</si>
  <si>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</si>
  <si>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</si>
  <si>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</si>
  <si>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</si>
  <si>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</si>
  <si>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</si>
  <si>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</si>
  <si>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</si>
  <si>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</si>
  <si>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</si>
  <si>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</si>
  <si>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</si>
  <si>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</si>
  <si>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</si>
  <si>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</si>
  <si>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</si>
  <si>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</si>
  <si>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</si>
  <si>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</si>
  <si>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</si>
  <si>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</si>
  <si>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</si>
  <si>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</si>
  <si>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</si>
  <si>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</si>
  <si>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</si>
  <si>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</si>
  <si>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</si>
  <si>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</si>
  <si>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</si>
  <si>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</si>
  <si>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</si>
  <si>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</si>
  <si>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</si>
  <si>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</si>
  <si>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</si>
  <si>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</si>
  <si>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</si>
  <si>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</si>
  <si>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</si>
  <si>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</si>
  <si>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</si>
  <si>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</si>
  <si>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</si>
  <si>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</si>
  <si>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</si>
  <si>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</si>
  <si>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</si>
  <si>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</si>
  <si>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</si>
  <si>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</si>
  <si>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</si>
  <si>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</si>
  <si>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</si>
  <si>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</si>
  <si>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</si>
  <si>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</si>
  <si>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</si>
  <si>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</si>
  <si>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</si>
  <si>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</si>
  <si>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</si>
  <si>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</si>
  <si>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</si>
  <si>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</si>
  <si>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</si>
  <si>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</si>
  <si>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</si>
  <si>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</si>
  <si>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</si>
  <si>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</si>
  <si>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</si>
  <si>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</si>
  <si>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</si>
  <si>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</si>
  <si>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</si>
  <si>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</si>
  <si>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</si>
  <si>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</si>
  <si>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</si>
  <si>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</si>
  <si>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</si>
  <si>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</si>
  <si>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</si>
  <si>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</si>
  <si>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</si>
  <si>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</si>
  <si>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</si>
  <si>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</si>
  <si>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</si>
  <si>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</si>
  <si>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</si>
  <si>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</si>
  <si>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</si>
  <si>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</si>
  <si>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</si>
  <si>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</si>
  <si>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</si>
  <si>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</si>
  <si>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</si>
  <si>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</si>
  <si>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</si>
  <si>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</si>
  <si>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</si>
  <si>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</si>
  <si>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</si>
  <si>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</si>
  <si>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</si>
  <si>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</si>
  <si>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</si>
  <si>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</si>
  <si>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</si>
  <si>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</si>
  <si>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</si>
  <si>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</si>
  <si>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</si>
  <si>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</si>
  <si>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</si>
  <si>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</si>
  <si>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</si>
  <si>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</si>
  <si>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</si>
  <si>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</si>
  <si>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</si>
  <si>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</si>
  <si>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</si>
  <si>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</si>
  <si>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</si>
  <si>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</si>
  <si>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</si>
  <si>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</si>
  <si>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</si>
  <si>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</si>
  <si>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</si>
  <si>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</si>
  <si>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</si>
  <si>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</si>
  <si>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</si>
  <si>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</si>
  <si>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</si>
  <si>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</si>
  <si>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</si>
  <si>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</si>
  <si>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</si>
  <si>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</si>
  <si>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</si>
  <si>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</si>
  <si>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</si>
  <si>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</si>
  <si>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</si>
  <si>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</si>
  <si>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</si>
  <si>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</si>
  <si>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</si>
  <si>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</si>
  <si>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</si>
  <si>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</si>
  <si>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</si>
  <si>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</si>
  <si>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</si>
  <si>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</si>
  <si>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</si>
  <si>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</si>
  <si>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</si>
  <si>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</si>
  <si>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</si>
  <si>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</si>
  <si>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</si>
  <si>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</si>
  <si>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</si>
  <si>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</si>
  <si>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</si>
  <si>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</si>
  <si>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</si>
  <si>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</si>
  <si>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</si>
  <si>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</si>
  <si>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</si>
  <si>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</si>
  <si>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</si>
  <si>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</si>
  <si>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</si>
  <si>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</si>
  <si>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</si>
  <si>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</si>
  <si>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</si>
  <si>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</si>
  <si>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</si>
  <si>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</si>
  <si>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</si>
  <si>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</si>
  <si>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</si>
  <si>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</si>
  <si>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</si>
  <si>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</si>
  <si>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</si>
  <si>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</si>
  <si>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</si>
  <si>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</si>
  <si>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</si>
  <si>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</si>
  <si>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</si>
  <si>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</si>
  <si>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</si>
  <si>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</si>
  <si>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</si>
  <si>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</si>
  <si>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</si>
  <si>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</si>
  <si>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</si>
  <si>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</si>
  <si>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</si>
  <si>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</si>
  <si>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</si>
  <si>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</si>
  <si>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</si>
  <si>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</si>
  <si>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</si>
  <si>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</si>
  <si>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</si>
  <si>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</si>
  <si>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</si>
  <si>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</si>
  <si>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</si>
  <si>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</si>
  <si>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</si>
  <si>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</si>
  <si>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</si>
  <si>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</si>
  <si>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</si>
  <si>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</si>
  <si>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</si>
  <si>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</si>
  <si>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</si>
  <si>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</si>
  <si>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</si>
  <si>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</si>
  <si>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</si>
  <si>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</si>
  <si>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</si>
  <si>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</si>
  <si>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</si>
  <si>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</si>
  <si>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</si>
  <si>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</si>
  <si>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</si>
  <si>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</si>
  <si>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</si>
  <si>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</si>
  <si>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</si>
  <si>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</si>
  <si>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</si>
  <si>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</si>
  <si>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</si>
  <si>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</si>
  <si>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</si>
  <si>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</si>
  <si>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</si>
  <si>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</si>
  <si>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</si>
  <si>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</si>
  <si>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</si>
  <si>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</si>
  <si>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</si>
  <si>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</si>
  <si>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</si>
  <si>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</si>
  <si>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</si>
  <si>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</si>
  <si>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</si>
  <si>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</si>
  <si>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</si>
  <si>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</si>
  <si>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</si>
  <si>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</si>
  <si>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</si>
  <si>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</si>
  <si>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</si>
  <si>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</si>
  <si>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</si>
  <si>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</si>
  <si>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</si>
  <si>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</si>
  <si>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</si>
  <si>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</si>
  <si>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</si>
  <si>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</si>
  <si>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</si>
  <si>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</si>
  <si>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</si>
  <si>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</si>
  <si>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</si>
  <si>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</si>
  <si>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</si>
  <si>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</si>
  <si>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</si>
  <si>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</si>
  <si>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</si>
  <si>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</si>
  <si>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</si>
  <si>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</si>
  <si>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</si>
  <si>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</si>
  <si>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</si>
  <si>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</si>
  <si>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</si>
  <si>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</si>
  <si>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</si>
  <si>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</si>
  <si>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</si>
  <si>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</si>
  <si>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</si>
  <si>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</si>
  <si>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</si>
  <si>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</si>
  <si>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</si>
  <si>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</si>
  <si>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</si>
  <si>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</si>
  <si>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</si>
  <si>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</si>
  <si>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</si>
  <si>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</si>
  <si>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</si>
  <si>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</si>
  <si>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</si>
  <si>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</si>
  <si>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</si>
  <si>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</si>
  <si>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</si>
  <si>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</si>
  <si>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</si>
  <si>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</si>
  <si>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</si>
  <si>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</si>
  <si>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</si>
  <si>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</si>
  <si>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</si>
  <si>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</si>
  <si>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</si>
  <si>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</si>
  <si>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</si>
  <si>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</si>
  <si>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</si>
  <si>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</si>
  <si>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</si>
  <si>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</si>
  <si>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</si>
  <si>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</si>
  <si>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</si>
  <si>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</si>
  <si>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</si>
  <si>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</si>
  <si>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</si>
  <si>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</si>
  <si>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</si>
  <si>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</si>
  <si>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</si>
  <si>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</si>
  <si>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</si>
  <si>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</si>
  <si>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</si>
  <si>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</si>
  <si>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</si>
  <si>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</si>
  <si>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</si>
  <si>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</si>
  <si>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</si>
  <si>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</si>
  <si>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</si>
  <si>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</si>
  <si>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</si>
  <si>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</si>
  <si>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</si>
  <si>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</si>
  <si>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</si>
  <si>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</si>
  <si>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</si>
  <si>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</si>
  <si>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</si>
  <si>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</si>
  <si>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</si>
  <si>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</si>
  <si>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</si>
  <si>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</si>
  <si>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</si>
  <si>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</si>
  <si>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</si>
  <si>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</si>
  <si>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</si>
  <si>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</si>
  <si>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</si>
  <si>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</si>
  <si>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</si>
  <si>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</si>
  <si>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</si>
  <si>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</si>
  <si>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</si>
  <si>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</si>
  <si>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</si>
  <si>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</si>
  <si>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</si>
  <si>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</si>
  <si>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</si>
  <si>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</si>
  <si>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</si>
  <si>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</si>
  <si>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</si>
  <si>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</si>
  <si>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</si>
  <si>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</si>
  <si>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</si>
  <si>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</si>
  <si>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</si>
  <si>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</si>
  <si>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</si>
  <si>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</si>
  <si>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</si>
  <si>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</si>
  <si>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</si>
  <si>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</si>
  <si>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</si>
  <si>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</si>
  <si>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</si>
  <si>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</si>
  <si>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</si>
  <si>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</si>
  <si>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</si>
  <si>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</si>
  <si>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</si>
  <si>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</si>
  <si>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</si>
  <si>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</si>
  <si>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</si>
  <si>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</si>
  <si>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</si>
  <si>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</si>
  <si>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</si>
  <si>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</si>
  <si>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</si>
  <si>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</si>
  <si>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</si>
  <si>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</si>
  <si>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</si>
  <si>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</si>
  <si>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</si>
  <si>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</si>
  <si>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</si>
  <si>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</si>
  <si>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</si>
  <si>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</si>
  <si>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</si>
  <si>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</si>
  <si>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</si>
  <si>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</si>
  <si>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</si>
  <si>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</si>
  <si>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</si>
  <si>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</si>
  <si>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</si>
  <si>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</si>
  <si>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</si>
  <si>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</si>
  <si>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</si>
  <si>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</si>
  <si>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</si>
  <si>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</si>
  <si>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</si>
  <si>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</si>
  <si>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</si>
  <si>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</si>
  <si>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</si>
  <si>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</si>
  <si>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</si>
  <si>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</si>
  <si>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</si>
  <si>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</si>
  <si>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</si>
  <si>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</si>
  <si>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</si>
  <si>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</si>
  <si>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</si>
  <si>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</si>
  <si>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</si>
  <si>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</si>
  <si>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</si>
  <si>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</si>
  <si>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</si>
  <si>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</si>
  <si>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</si>
  <si>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</si>
  <si>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</si>
  <si>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</si>
  <si>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</si>
  <si>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</si>
  <si>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</si>
  <si>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</si>
  <si>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</si>
  <si>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</si>
  <si>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</si>
  <si>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</si>
  <si>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</si>
  <si>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</si>
  <si>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</si>
  <si>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</si>
  <si>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</si>
  <si>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</si>
  <si>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</si>
  <si>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</si>
  <si>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</si>
  <si>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</si>
  <si>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</si>
  <si>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</si>
  <si>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</si>
  <si>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</si>
  <si>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</si>
  <si>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</si>
  <si>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</si>
  <si>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</si>
  <si>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</si>
  <si>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</si>
  <si>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</si>
  <si>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</si>
  <si>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</si>
  <si>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</si>
  <si>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</si>
  <si>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</si>
  <si>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</si>
  <si>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</si>
  <si>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</si>
  <si>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</si>
  <si>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</si>
  <si>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</si>
  <si>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</si>
  <si>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</si>
  <si>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</si>
  <si>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</si>
  <si>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</si>
  <si>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</si>
  <si>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</si>
  <si>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</si>
  <si>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</si>
  <si>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</si>
  <si>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</si>
  <si>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</si>
  <si>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</si>
  <si>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</si>
  <si>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</si>
  <si>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</si>
  <si>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</si>
  <si>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</si>
  <si>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</si>
  <si>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</si>
  <si>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</si>
  <si>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</si>
  <si>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</si>
  <si>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</si>
  <si>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</si>
  <si>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</si>
  <si>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</si>
  <si>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</si>
  <si>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</si>
  <si>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</si>
  <si>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</si>
  <si>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</si>
  <si>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</si>
  <si>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</si>
  <si>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</si>
  <si>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</si>
  <si>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</si>
  <si>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</si>
  <si>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</si>
  <si>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</si>
  <si>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</si>
  <si>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</si>
  <si>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</si>
  <si>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</si>
  <si>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</si>
  <si>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</si>
  <si>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</si>
  <si>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</si>
  <si>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</si>
  <si>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</si>
  <si>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</si>
  <si>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</si>
  <si>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</si>
  <si>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</si>
  <si>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</si>
  <si>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</si>
  <si>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</si>
  <si>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</si>
  <si>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</si>
  <si>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</si>
  <si>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</si>
  <si>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</si>
  <si>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</si>
  <si>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</si>
  <si>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</si>
  <si>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</si>
  <si>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</si>
  <si>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</si>
  <si>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</si>
  <si>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</si>
  <si>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</si>
  <si>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</si>
  <si>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</si>
  <si>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</si>
  <si>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</si>
  <si>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</si>
  <si>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</si>
  <si>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</si>
  <si>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</si>
  <si>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</si>
  <si>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</si>
  <si>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</si>
  <si>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</si>
  <si>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</si>
  <si>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</si>
  <si>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</si>
  <si>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</si>
  <si>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</si>
  <si>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</si>
  <si>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</si>
  <si>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</si>
  <si>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</si>
  <si>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</si>
  <si>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</si>
  <si>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</si>
  <si>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</si>
  <si>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</si>
  <si>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</si>
  <si>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</si>
  <si>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</si>
  <si>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</si>
  <si>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</si>
  <si>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</si>
  <si>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</si>
  <si>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</si>
  <si>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</si>
  <si>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</si>
  <si>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</si>
  <si>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</si>
  <si>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</si>
  <si>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</si>
  <si>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</si>
  <si>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</si>
  <si>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</si>
  <si>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</si>
  <si>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</si>
  <si>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</si>
  <si>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</si>
  <si>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</si>
  <si>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</si>
  <si>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</si>
  <si>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</si>
  <si>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</si>
  <si>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</si>
  <si>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</si>
  <si>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</si>
  <si>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</si>
  <si>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</si>
  <si>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</si>
  <si>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</si>
  <si>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</si>
  <si>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</si>
  <si>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</si>
  <si>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</si>
  <si>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</si>
  <si>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</si>
  <si>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</si>
  <si>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</si>
  <si>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</si>
  <si>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</si>
  <si>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</si>
  <si>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</si>
  <si>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</si>
  <si>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</si>
  <si>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</si>
  <si>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</si>
  <si>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</si>
  <si>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</si>
  <si>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</si>
  <si>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</si>
  <si>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</si>
  <si>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</si>
  <si>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</si>
  <si>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</si>
  <si>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</si>
  <si>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</si>
  <si>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</si>
  <si>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</si>
  <si>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</si>
  <si>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</si>
  <si>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</si>
  <si>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</si>
  <si>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</si>
  <si>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</si>
  <si>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</si>
  <si>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</si>
  <si>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</si>
  <si>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</si>
  <si>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</si>
  <si>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</si>
  <si>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</si>
  <si>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</si>
  <si>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</si>
  <si>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</si>
  <si>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</si>
  <si>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</si>
  <si>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</si>
  <si>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</si>
  <si>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</si>
  <si>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</si>
  <si>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</si>
  <si>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</si>
  <si>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</si>
  <si>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</si>
  <si>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</si>
  <si>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</si>
  <si>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</si>
  <si>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</si>
  <si>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</si>
  <si>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</si>
  <si>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</si>
  <si>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</si>
  <si>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</si>
  <si>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</si>
  <si>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</si>
  <si>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</si>
  <si>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</si>
  <si>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</si>
  <si>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</si>
  <si>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</si>
  <si>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</si>
  <si>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</si>
  <si>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</si>
  <si>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</si>
  <si>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</si>
  <si>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</si>
  <si>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</si>
  <si>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</si>
  <si>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</si>
  <si>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</si>
  <si>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</si>
  <si>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</si>
  <si>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</si>
  <si>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</si>
  <si>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</si>
  <si>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</si>
  <si>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</si>
  <si>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</si>
  <si>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</si>
  <si>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</si>
  <si>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</si>
  <si>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</si>
  <si>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</si>
  <si>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</si>
  <si>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</si>
  <si>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</si>
  <si>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</si>
  <si>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</si>
  <si>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</si>
  <si>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</si>
  <si>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</si>
  <si>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</si>
  <si>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</si>
  <si>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</si>
  <si>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</si>
  <si>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</si>
  <si>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</si>
  <si>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</si>
  <si>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</si>
  <si>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</si>
  <si>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</si>
  <si>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</si>
  <si>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</si>
  <si>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</si>
  <si>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</si>
  <si>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</si>
  <si>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</si>
  <si>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</si>
  <si>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</si>
  <si>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</si>
  <si>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</si>
  <si>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</si>
  <si>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</si>
  <si>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</si>
  <si>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</si>
  <si>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</si>
  <si>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</si>
  <si>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</si>
  <si>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</si>
  <si>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</si>
  <si>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</si>
  <si>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</si>
  <si>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</si>
  <si>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</si>
  <si>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</si>
  <si>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</si>
  <si>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</si>
  <si>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</si>
  <si>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</si>
  <si>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</si>
  <si>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</si>
  <si>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</si>
  <si>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</si>
  <si>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</si>
  <si>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</si>
  <si>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</si>
  <si>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</si>
  <si>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</si>
  <si>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</si>
  <si>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</si>
  <si>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</si>
  <si>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</si>
  <si>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</si>
  <si>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</si>
  <si>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</si>
  <si>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</si>
  <si>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</si>
  <si>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</si>
  <si>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</si>
  <si>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</si>
  <si>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</si>
  <si>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</si>
  <si>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</si>
  <si>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</si>
  <si>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</si>
  <si>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</si>
  <si>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</si>
  <si>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</si>
  <si>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</si>
  <si>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</si>
  <si>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</si>
  <si>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</si>
  <si>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</si>
  <si>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</si>
  <si>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</si>
  <si>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</si>
  <si>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</si>
  <si>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</si>
  <si>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</si>
  <si>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</si>
  <si>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</si>
  <si>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</si>
  <si>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</si>
  <si>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</si>
  <si>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</si>
  <si>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</si>
  <si>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</si>
  <si>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</si>
  <si>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</si>
  <si>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</si>
  <si>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</si>
  <si>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</si>
  <si>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</si>
  <si>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</si>
  <si>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</si>
  <si>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</si>
  <si>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</si>
  <si>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</si>
  <si>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</si>
  <si>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</si>
  <si>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</si>
  <si>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</si>
  <si>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</si>
  <si>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</si>
  <si>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</si>
  <si>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</si>
  <si>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</si>
  <si>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</si>
  <si>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</si>
  <si>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</si>
  <si>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</si>
  <si>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</si>
  <si>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</si>
  <si>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</si>
  <si>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</si>
  <si>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</si>
  <si>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</si>
  <si>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</si>
  <si>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</si>
  <si>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</si>
  <si>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</si>
  <si>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</si>
  <si>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</si>
  <si>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</si>
  <si>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</si>
  <si>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</si>
  <si>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</si>
  <si>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</si>
  <si>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</si>
  <si>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</si>
  <si>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</si>
  <si>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</si>
  <si>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</si>
  <si>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</si>
  <si>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</si>
  <si>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</si>
  <si>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</si>
  <si>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</si>
  <si>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</si>
  <si>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</si>
  <si>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</si>
  <si>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</si>
  <si>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</si>
  <si>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</si>
  <si>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</si>
  <si>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</si>
  <si>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</si>
  <si>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</si>
  <si>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</si>
  <si>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</si>
  <si>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</si>
  <si>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</si>
  <si>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</si>
  <si>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</si>
  <si>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</si>
  <si>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</si>
  <si>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</si>
  <si>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</si>
  <si>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</si>
  <si>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</si>
  <si>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</si>
  <si>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</si>
  <si>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</si>
  <si>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</si>
  <si>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</si>
  <si>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</si>
  <si>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</si>
  <si>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</si>
  <si>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</si>
  <si>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</si>
  <si>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</si>
  <si>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</si>
  <si>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</si>
  <si>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</si>
  <si>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</si>
  <si>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</si>
  <si>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</si>
  <si>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</si>
  <si>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</si>
  <si>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</si>
  <si>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</si>
  <si>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</si>
  <si>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</si>
  <si>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</si>
  <si>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</si>
  <si>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</si>
  <si>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</si>
  <si>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</si>
  <si>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</si>
  <si>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</si>
  <si>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</si>
  <si>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</si>
  <si>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</si>
  <si>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</si>
  <si>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</si>
  <si>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</si>
  <si>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</si>
  <si>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</si>
  <si>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</si>
  <si>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</si>
  <si>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</si>
  <si>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</si>
  <si>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</si>
  <si>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</si>
  <si>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</si>
  <si>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</si>
  <si>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</si>
  <si>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</si>
  <si>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</si>
  <si>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</si>
  <si>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</si>
  <si>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</si>
  <si>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</si>
  <si>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</si>
  <si>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</si>
  <si>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</si>
  <si>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</si>
  <si>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</si>
  <si>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</si>
  <si>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</si>
  <si>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</si>
  <si>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</si>
  <si>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</si>
  <si>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</si>
  <si>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</si>
  <si>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</si>
  <si>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</si>
  <si>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</si>
  <si>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</si>
  <si>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</si>
  <si>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</si>
  <si>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</si>
  <si>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</si>
  <si>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</si>
  <si>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</si>
  <si>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</si>
  <si>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</si>
  <si>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</si>
  <si>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</si>
  <si>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</si>
  <si>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</si>
  <si>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</si>
  <si>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</si>
  <si>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</si>
  <si>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</si>
  <si>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</si>
  <si>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</si>
  <si>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</si>
  <si>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</si>
  <si>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</si>
  <si>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</si>
  <si>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</si>
  <si>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</si>
  <si>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</si>
  <si>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</si>
  <si>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</si>
  <si>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</si>
  <si>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</si>
  <si>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</si>
  <si>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</si>
  <si>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</si>
  <si>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</si>
  <si>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</si>
  <si>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</si>
  <si>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</si>
  <si>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</si>
  <si>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</si>
  <si>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</si>
  <si>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</si>
  <si>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</si>
  <si>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</si>
  <si>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</si>
  <si>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</si>
  <si>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</si>
  <si>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</si>
  <si>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</si>
  <si>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</si>
  <si>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</si>
  <si>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</si>
  <si>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</si>
  <si>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</si>
  <si>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</si>
  <si>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</si>
  <si>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</si>
  <si>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</si>
  <si>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</si>
  <si>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</si>
  <si>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</si>
  <si>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</si>
  <si>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</si>
  <si>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</si>
  <si>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</si>
  <si>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</si>
  <si>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</si>
  <si>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</si>
  <si>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</si>
  <si>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</si>
  <si>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</si>
  <si>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</si>
  <si>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</si>
  <si>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</si>
  <si>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</si>
  <si>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</si>
  <si>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</si>
  <si>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</si>
  <si>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</si>
  <si>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</si>
  <si>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</si>
  <si>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</si>
  <si>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</si>
  <si>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</si>
  <si>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</si>
  <si>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</si>
  <si>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</si>
  <si>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</si>
  <si>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</si>
  <si>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</si>
  <si>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</si>
  <si>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</si>
  <si>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</si>
  <si>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</si>
  <si>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</si>
  <si>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</si>
  <si>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</si>
  <si>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</si>
  <si>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</si>
  <si>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</si>
  <si>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</si>
  <si>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</si>
  <si>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</si>
  <si>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</si>
  <si>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</si>
  <si>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</si>
  <si>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</si>
  <si>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</si>
  <si>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</si>
  <si>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</si>
  <si>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</si>
  <si>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</si>
  <si>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</si>
  <si>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</si>
  <si>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</si>
  <si>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</si>
  <si>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</si>
  <si>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</si>
  <si>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</si>
  <si>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</si>
  <si>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</si>
  <si>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</si>
  <si>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</si>
  <si>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</si>
  <si>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</si>
  <si>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</si>
  <si>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</si>
  <si>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</si>
  <si>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</si>
  <si>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</si>
  <si>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</si>
  <si>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</si>
  <si>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</si>
  <si>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</si>
  <si>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</si>
  <si>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</si>
  <si>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</si>
  <si>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</si>
  <si>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</si>
  <si>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</si>
  <si>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</si>
  <si>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</si>
  <si>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</si>
  <si>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</si>
  <si>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</si>
  <si>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</si>
  <si>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</si>
  <si>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</si>
  <si>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</si>
  <si>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</si>
  <si>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</si>
  <si>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</si>
  <si>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</si>
  <si>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</si>
  <si>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</si>
  <si>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</si>
  <si>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</si>
  <si>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</si>
  <si>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</si>
  <si>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</si>
  <si>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</si>
  <si>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</si>
  <si>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</si>
  <si>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</si>
  <si>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</si>
  <si>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</si>
  <si>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</si>
  <si>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</si>
  <si>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</si>
  <si>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</si>
  <si>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</si>
  <si>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</si>
  <si>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</si>
  <si>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</si>
  <si>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</si>
  <si>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</si>
  <si>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</si>
  <si>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</si>
  <si>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</si>
  <si>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</si>
  <si>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</si>
  <si>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</si>
  <si>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</si>
  <si>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</si>
  <si>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</si>
  <si>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</si>
  <si>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</si>
  <si>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</si>
  <si>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</si>
  <si>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</si>
  <si>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</si>
  <si>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</si>
  <si>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</si>
  <si>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</si>
  <si>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</si>
  <si>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</si>
  <si>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</si>
  <si>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</si>
  <si>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</si>
  <si>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</si>
  <si>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</si>
  <si>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</si>
  <si>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</si>
  <si>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</si>
  <si>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</si>
  <si>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</si>
  <si>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</si>
  <si>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</si>
  <si>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</si>
  <si>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</si>
  <si>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</si>
  <si>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</si>
  <si>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</si>
  <si>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</si>
  <si>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</si>
  <si>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</si>
  <si>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</si>
  <si>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</si>
  <si>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</si>
  <si>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</si>
  <si>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</si>
  <si>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</si>
  <si>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</si>
  <si>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</si>
  <si>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</si>
  <si>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</si>
  <si>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</si>
  <si>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</si>
  <si>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</si>
  <si>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</si>
  <si>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</si>
  <si>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</si>
  <si>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</si>
  <si>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</si>
  <si>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</si>
  <si>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</si>
  <si>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</si>
  <si>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</si>
  <si>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</si>
  <si>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</si>
  <si>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</si>
  <si>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</si>
  <si>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</si>
  <si>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</si>
  <si>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</si>
  <si>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</si>
  <si>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</si>
  <si>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</si>
  <si>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</si>
  <si>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</si>
  <si>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</si>
  <si>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</si>
  <si>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</si>
  <si>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</si>
  <si>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</si>
  <si>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</si>
  <si>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</si>
  <si>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</si>
  <si>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</si>
  <si>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</si>
  <si>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</si>
  <si>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</si>
  <si>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</si>
  <si>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</si>
  <si>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</si>
  <si>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</si>
  <si>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</si>
  <si>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</si>
  <si>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</si>
  <si>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</si>
  <si>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</si>
  <si>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</si>
  <si>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</si>
  <si>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</si>
  <si>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</si>
  <si>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</si>
  <si>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</si>
  <si>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</si>
  <si>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</si>
  <si>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</si>
  <si>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</si>
  <si>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</si>
  <si>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</si>
  <si>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</si>
  <si>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</si>
  <si>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</si>
  <si>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</si>
  <si>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</si>
  <si>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</si>
  <si>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</si>
  <si>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</si>
  <si>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</si>
  <si>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</si>
  <si>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</si>
  <si>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</si>
  <si>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</si>
  <si>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</si>
  <si>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</si>
  <si>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</si>
  <si>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</si>
  <si>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</si>
  <si>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</si>
  <si>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</si>
  <si>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</si>
  <si>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</si>
  <si>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</si>
  <si>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</si>
  <si>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</si>
  <si>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</si>
  <si>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</si>
  <si>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</si>
  <si>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</si>
  <si>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</si>
  <si>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</si>
  <si>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</si>
  <si>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</si>
  <si>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</si>
  <si>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</si>
  <si>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</si>
  <si>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</si>
  <si>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</si>
  <si>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</si>
  <si>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</si>
  <si>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</si>
  <si>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</si>
  <si>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</si>
  <si>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</si>
  <si>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</si>
  <si>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</si>
  <si>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</si>
  <si>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</si>
  <si>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</si>
  <si>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</si>
  <si>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</si>
  <si>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</si>
  <si>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</si>
  <si>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</si>
  <si>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</si>
  <si>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</si>
  <si>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</si>
  <si>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</si>
  <si>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</si>
  <si>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</si>
  <si>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</si>
  <si>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</si>
  <si>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</si>
  <si>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</si>
  <si>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</si>
  <si>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</si>
  <si>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</si>
  <si>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</si>
  <si>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</si>
  <si>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</si>
  <si>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</si>
  <si>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</si>
  <si>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</si>
  <si>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</si>
  <si>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</si>
  <si>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</si>
  <si>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</si>
  <si>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</si>
  <si>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</si>
  <si>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</si>
  <si>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</si>
  <si>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</si>
  <si>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</si>
  <si>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</si>
  <si>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</si>
  <si>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</si>
  <si>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</si>
  <si>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</si>
  <si>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</si>
  <si>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</si>
  <si>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</si>
  <si>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</si>
  <si>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</si>
  <si>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</si>
  <si>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</si>
  <si>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</si>
  <si>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</si>
  <si>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</si>
  <si>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</si>
  <si>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</si>
  <si>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</si>
  <si>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</si>
  <si>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</si>
  <si>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</si>
  <si>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</si>
  <si>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</si>
  <si>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</si>
  <si>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</si>
  <si>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</si>
  <si>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</si>
  <si>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</si>
  <si>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</si>
  <si>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</si>
  <si>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</si>
  <si>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</si>
  <si>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</si>
  <si>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</si>
  <si>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</si>
  <si>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</si>
  <si>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</si>
  <si>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</si>
  <si>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</si>
  <si>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</si>
  <si>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</si>
  <si>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</si>
  <si>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</si>
  <si>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</si>
  <si>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</si>
  <si>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</si>
  <si>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</si>
  <si>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</si>
  <si>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</si>
  <si>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</si>
  <si>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</si>
  <si>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</si>
  <si>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</si>
  <si>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</si>
  <si>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</si>
  <si>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</si>
  <si>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</si>
  <si>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</si>
  <si>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</si>
  <si>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</si>
  <si>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</si>
  <si>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</si>
  <si>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</si>
  <si>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</si>
  <si>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</si>
  <si>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</si>
  <si>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</si>
  <si>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</si>
  <si>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</si>
  <si>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</si>
  <si>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</si>
  <si>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</si>
  <si>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</si>
  <si>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</si>
  <si>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</si>
  <si>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</si>
  <si>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</si>
  <si>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</si>
  <si>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</si>
  <si>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</si>
  <si>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</si>
  <si>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</si>
  <si>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</si>
  <si>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</si>
  <si>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</si>
  <si>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</si>
  <si>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</si>
  <si>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</si>
  <si>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</si>
  <si>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</si>
  <si>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</si>
  <si>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</si>
  <si>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</si>
  <si>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</si>
  <si>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</si>
  <si>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</si>
  <si>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</si>
  <si>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</si>
  <si>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</si>
  <si>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</si>
  <si>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</si>
  <si>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</si>
  <si>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</si>
  <si>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</si>
  <si>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</si>
  <si>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</si>
  <si>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</si>
  <si>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</si>
  <si>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</si>
  <si>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</si>
  <si>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</si>
  <si>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</si>
  <si>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</si>
  <si>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</si>
  <si>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</si>
  <si>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</si>
  <si>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</si>
  <si>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</si>
  <si>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</si>
  <si>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</si>
  <si>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</si>
  <si>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</si>
  <si>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</si>
  <si>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</si>
  <si>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</si>
  <si>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</si>
  <si>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</si>
  <si>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</si>
  <si>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</si>
  <si>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</si>
  <si>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</si>
  <si>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</si>
  <si>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</si>
  <si>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</si>
  <si>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</si>
  <si>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</si>
  <si>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</si>
  <si>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</si>
  <si>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</si>
  <si>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</si>
  <si>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</si>
  <si>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</si>
  <si>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</si>
  <si>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</si>
  <si>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</si>
  <si>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</si>
  <si>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</si>
  <si>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</si>
  <si>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</si>
  <si>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</si>
  <si>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</si>
  <si>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</si>
  <si>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</si>
  <si>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</si>
  <si>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</si>
  <si>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</si>
  <si>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</si>
  <si>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</si>
  <si>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</si>
  <si>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</si>
  <si>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</si>
  <si>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</si>
  <si>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</si>
  <si>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</si>
  <si>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</si>
  <si>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</si>
  <si>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</si>
  <si>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</si>
  <si>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</si>
  <si>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</si>
  <si>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</si>
  <si>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</si>
  <si>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</si>
  <si>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</si>
  <si>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</si>
  <si>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</si>
  <si>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</si>
  <si>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</si>
  <si>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</si>
  <si>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</si>
  <si>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</si>
  <si>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</si>
  <si>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</si>
  <si>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</si>
  <si>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</si>
  <si>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</si>
  <si>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</si>
  <si>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</si>
  <si>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</si>
  <si>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</si>
  <si>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</si>
  <si>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</si>
  <si>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</si>
  <si>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</si>
  <si>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</si>
  <si>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</si>
  <si>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</si>
  <si>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</si>
  <si>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</si>
  <si>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</si>
  <si>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</si>
  <si>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</si>
  <si>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</si>
  <si>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</si>
  <si>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</si>
  <si>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</si>
  <si>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</si>
  <si>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</si>
  <si>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</si>
  <si>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</si>
  <si>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</si>
  <si>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</si>
  <si>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</si>
  <si>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</si>
  <si>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</si>
  <si>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</si>
  <si>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</si>
  <si>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</si>
  <si>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</si>
  <si>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</si>
  <si>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</si>
  <si>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</si>
  <si>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</si>
  <si>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</si>
  <si>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</si>
  <si>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</si>
  <si>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</si>
  <si>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</si>
  <si>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</si>
  <si>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</si>
  <si>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</si>
  <si>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</si>
  <si>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</si>
  <si>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</si>
  <si>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</si>
  <si>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</si>
  <si>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</si>
  <si>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</si>
  <si>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</si>
  <si>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</si>
  <si>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</si>
  <si>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</si>
  <si>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</si>
  <si>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</si>
  <si>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</si>
  <si>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</si>
  <si>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</si>
  <si>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</si>
  <si>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</si>
  <si>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</si>
  <si>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</si>
  <si>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</si>
  <si>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</si>
  <si>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</si>
  <si>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</si>
  <si>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</si>
  <si>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</si>
  <si>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</si>
  <si>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</si>
  <si>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</si>
  <si>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</si>
  <si>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</si>
  <si>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</si>
  <si>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</si>
  <si>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</si>
  <si>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</si>
  <si>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</si>
  <si>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</si>
  <si>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</si>
  <si>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</si>
  <si>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</si>
  <si>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</si>
  <si>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</si>
  <si>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</si>
  <si>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</si>
  <si>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</si>
  <si>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</si>
  <si>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</si>
  <si>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</si>
  <si>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</si>
  <si>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</si>
  <si>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</si>
  <si>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</si>
  <si>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</si>
  <si>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</si>
  <si>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</si>
  <si>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</si>
  <si>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</si>
  <si>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</si>
  <si>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</si>
  <si>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</si>
  <si>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</si>
  <si>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</si>
  <si>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</si>
  <si>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</si>
  <si>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</si>
  <si>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</si>
  <si>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</si>
  <si>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</si>
  <si>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</si>
  <si>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</si>
  <si>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</si>
  <si>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</si>
  <si>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</si>
  <si>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</si>
  <si>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</si>
  <si>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</si>
  <si>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</si>
  <si>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</si>
  <si>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</si>
  <si>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</si>
  <si>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</si>
  <si>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</si>
  <si>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</si>
  <si>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</si>
  <si>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</si>
  <si>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</si>
  <si>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</si>
  <si>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</si>
  <si>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</si>
  <si>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</si>
  <si>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</si>
  <si>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</si>
  <si>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</si>
  <si>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</si>
  <si>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</si>
  <si>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</si>
  <si>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</si>
  <si>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</si>
  <si>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</si>
  <si>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</si>
  <si>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</si>
  <si>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</si>
  <si>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</si>
  <si>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</si>
  <si>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</si>
  <si>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</si>
  <si>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</si>
  <si>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</si>
  <si>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</si>
  <si>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</si>
  <si>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</si>
  <si>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</si>
  <si>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</si>
  <si>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</si>
  <si>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</si>
  <si>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</si>
  <si>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</si>
  <si>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</si>
  <si>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</si>
  <si>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</si>
  <si>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</si>
  <si>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</si>
  <si>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</si>
  <si>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</si>
  <si>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</si>
  <si>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</si>
  <si>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</si>
  <si>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</si>
  <si>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</si>
  <si>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</si>
  <si>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</si>
  <si>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</si>
  <si>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</si>
  <si>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</si>
  <si>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</si>
  <si>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</si>
  <si>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</si>
  <si>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</si>
  <si>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</si>
  <si>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</si>
  <si>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</si>
  <si>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</si>
  <si>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</si>
  <si>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</si>
  <si>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</si>
  <si>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</si>
  <si>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</si>
  <si>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</si>
  <si>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</si>
  <si>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</si>
  <si>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</si>
  <si>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</si>
  <si>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</si>
  <si>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</si>
  <si>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</si>
  <si>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</si>
  <si>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</si>
  <si>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</si>
  <si>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</si>
  <si>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</si>
  <si>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</si>
  <si>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</si>
  <si>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</si>
  <si>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</si>
  <si>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</si>
  <si>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</si>
  <si>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</si>
  <si>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</si>
  <si>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</si>
  <si>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</si>
  <si>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</si>
  <si>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</si>
  <si>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</si>
  <si>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</si>
  <si>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</si>
  <si>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</si>
  <si>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</si>
  <si>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</si>
  <si>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</si>
  <si>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</si>
  <si>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</si>
  <si>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</si>
  <si>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</si>
  <si>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</si>
  <si>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</si>
  <si>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</si>
  <si>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</si>
  <si>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</si>
  <si>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</si>
  <si>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</si>
  <si>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</si>
  <si>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</si>
  <si>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</si>
  <si>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</si>
  <si>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</si>
  <si>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</si>
  <si>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</si>
  <si>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</si>
  <si>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</si>
  <si>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</si>
  <si>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</si>
  <si>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</si>
  <si>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</si>
  <si>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</si>
  <si>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</si>
  <si>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</si>
  <si>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</si>
  <si>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</si>
  <si>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</si>
  <si>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</si>
  <si>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</si>
  <si>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</si>
  <si>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</si>
  <si>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</si>
  <si>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</si>
  <si>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</si>
  <si>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</si>
  <si>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</si>
  <si>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</si>
  <si>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</si>
  <si>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</si>
  <si>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</si>
  <si>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</si>
  <si>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</si>
  <si>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</si>
  <si>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</si>
  <si>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</si>
  <si>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</si>
  <si>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</si>
  <si>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</si>
  <si>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</si>
  <si>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</si>
  <si>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</si>
  <si>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</si>
  <si>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</si>
  <si>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</si>
  <si>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</si>
  <si>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</si>
  <si>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</si>
  <si>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</si>
  <si>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</si>
  <si>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</si>
  <si>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</si>
  <si>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</si>
  <si>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</si>
  <si>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</si>
  <si>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</si>
  <si>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</si>
  <si>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</si>
  <si>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</si>
  <si>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</si>
  <si>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</si>
  <si>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</si>
  <si>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</si>
  <si>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</si>
  <si>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</si>
  <si>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</si>
  <si>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</si>
  <si>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</si>
  <si>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</si>
  <si>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</si>
  <si>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</si>
  <si>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</si>
  <si>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</si>
  <si>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</si>
  <si>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</si>
  <si>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</si>
  <si>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</si>
  <si>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</si>
  <si>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</si>
  <si>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</si>
  <si>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</si>
  <si>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</si>
  <si>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</si>
  <si>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</si>
  <si>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</si>
  <si>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</si>
  <si>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</si>
  <si>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</si>
  <si>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</si>
  <si>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</si>
  <si>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</si>
  <si>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</si>
  <si>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</si>
  <si>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</si>
  <si>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</si>
  <si>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</si>
  <si>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</si>
  <si>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</si>
  <si>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</si>
  <si>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</si>
  <si>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</si>
  <si>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</si>
  <si>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</si>
  <si>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</si>
  <si>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</si>
  <si>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</si>
  <si>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</si>
  <si>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</si>
  <si>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</si>
  <si>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</si>
  <si>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</si>
  <si>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</si>
  <si>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</si>
  <si>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</si>
  <si>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</si>
  <si>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</si>
  <si>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</si>
  <si>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</si>
  <si>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</si>
  <si>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</si>
  <si>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</si>
  <si>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</si>
  <si>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</si>
  <si>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</si>
  <si>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</si>
  <si>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</si>
  <si>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</si>
  <si>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</si>
  <si>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</si>
  <si>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</si>
  <si>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</si>
  <si>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</si>
  <si>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</si>
  <si>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</si>
  <si>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</si>
  <si>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</si>
  <si>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</si>
  <si>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</si>
  <si>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</si>
  <si>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</si>
  <si>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</si>
  <si>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</si>
  <si>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</si>
  <si>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</si>
  <si>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</si>
  <si>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</si>
  <si>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</si>
  <si>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</si>
  <si>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</si>
  <si>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</si>
  <si>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</si>
  <si>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</si>
  <si>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</si>
  <si>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</si>
  <si>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</si>
  <si>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</si>
  <si>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</si>
  <si>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</si>
  <si>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</si>
  <si>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</si>
  <si>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</si>
  <si>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</si>
  <si>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</si>
  <si>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</si>
  <si>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</si>
  <si>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</si>
  <si>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</si>
  <si>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</si>
  <si>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</si>
  <si>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</si>
  <si>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</si>
  <si>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</si>
  <si>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</si>
  <si>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</si>
  <si>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</si>
  <si>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</si>
  <si>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</si>
  <si>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</si>
  <si>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</si>
  <si>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</si>
  <si>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</si>
  <si>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</si>
  <si>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</si>
  <si>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</si>
  <si>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</si>
  <si>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</si>
  <si>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</si>
  <si>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</si>
  <si>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</si>
  <si>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</si>
  <si>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</si>
  <si>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</si>
  <si>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</si>
  <si>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</si>
  <si>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</si>
  <si>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</si>
  <si>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</si>
  <si>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</si>
  <si>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</si>
  <si>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</si>
  <si>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</si>
  <si>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</si>
  <si>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</si>
  <si>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</si>
  <si>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</si>
  <si>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</si>
  <si>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</si>
  <si>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</si>
  <si>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</si>
  <si>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</si>
  <si>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</si>
  <si>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</si>
  <si>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</si>
  <si>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</si>
  <si>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</si>
  <si>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</si>
  <si>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</si>
  <si>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</si>
  <si>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</si>
  <si>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</si>
  <si>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</si>
  <si>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</si>
  <si>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</si>
  <si>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</si>
  <si>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</si>
  <si>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</si>
  <si>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</si>
  <si>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</si>
  <si>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</si>
  <si>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</si>
  <si>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</si>
  <si>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</si>
  <si>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</si>
  <si>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</si>
  <si>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</si>
  <si>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</si>
  <si>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</si>
  <si>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</si>
  <si>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</si>
  <si>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</si>
  <si>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</si>
  <si>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</si>
  <si>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</si>
  <si>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</si>
  <si>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</si>
  <si>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</si>
  <si>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</si>
  <si>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</si>
  <si>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</si>
  <si>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</si>
  <si>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</si>
  <si>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</si>
  <si>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</si>
  <si>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</si>
  <si>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</si>
  <si>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</si>
  <si>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</si>
  <si>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</si>
  <si>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</si>
  <si>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</si>
  <si>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</si>
  <si>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</si>
  <si>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</si>
  <si>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</si>
  <si>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</si>
  <si>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</si>
  <si>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</si>
  <si>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</si>
  <si>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</si>
  <si>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</si>
  <si>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</si>
  <si>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</si>
  <si>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</si>
  <si>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</si>
  <si>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</si>
  <si>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</si>
  <si>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</si>
  <si>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</si>
  <si>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</si>
  <si>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</si>
  <si>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</si>
  <si>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</si>
  <si>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</si>
  <si>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</si>
  <si>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</si>
  <si>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</si>
  <si>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</si>
  <si>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</si>
  <si>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</si>
  <si>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</si>
  <si>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</si>
  <si>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</si>
  <si>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</si>
  <si>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</si>
  <si>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</si>
  <si>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</si>
  <si>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</si>
  <si>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</si>
  <si>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</si>
  <si>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</si>
  <si>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</si>
  <si>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</si>
  <si>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</si>
  <si>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</si>
  <si>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</si>
  <si>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</si>
  <si>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</si>
  <si>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</si>
  <si>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</si>
  <si>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</si>
  <si>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</si>
  <si>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</si>
  <si>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</si>
  <si>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</si>
  <si>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</si>
  <si>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</si>
  <si>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</si>
  <si>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</si>
  <si>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</si>
  <si>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</si>
  <si>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</si>
  <si>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</si>
  <si>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</si>
  <si>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</si>
  <si>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</si>
  <si>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</si>
  <si>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</si>
  <si>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</si>
  <si>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</si>
  <si>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</si>
  <si>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</si>
  <si>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</si>
  <si>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</si>
  <si>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</si>
  <si>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</si>
  <si>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</si>
  <si>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</si>
  <si>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</si>
  <si>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</si>
  <si>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</si>
  <si>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</si>
  <si>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</si>
  <si>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</si>
  <si>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</si>
  <si>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</si>
  <si>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</si>
  <si>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</si>
  <si>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</si>
  <si>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</si>
  <si>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</si>
  <si>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</si>
  <si>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</si>
  <si>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</si>
  <si>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</si>
  <si>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</si>
  <si>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</si>
  <si>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</si>
  <si>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</si>
  <si>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</si>
  <si>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</si>
  <si>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</si>
  <si>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</si>
  <si>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</si>
  <si>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</si>
  <si>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</si>
  <si>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</si>
  <si>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</si>
  <si>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</si>
  <si>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</si>
  <si>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</si>
  <si>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</si>
  <si>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</si>
  <si>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</si>
  <si>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</si>
  <si>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</si>
  <si>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</si>
  <si>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</si>
  <si>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</si>
  <si>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</si>
  <si>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</si>
  <si>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</si>
  <si>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</si>
  <si>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</si>
  <si>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</si>
  <si>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</si>
  <si>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</si>
  <si>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</si>
  <si>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</si>
  <si>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</si>
  <si>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</si>
  <si>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</si>
  <si>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</si>
  <si>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</si>
  <si>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</si>
  <si>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</si>
  <si>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</si>
  <si>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</si>
  <si>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</si>
  <si>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</si>
  <si>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</si>
  <si>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</si>
  <si>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</si>
  <si>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</si>
  <si>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</si>
  <si>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</si>
  <si>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</si>
  <si>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</si>
  <si>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</si>
  <si>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</si>
  <si>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</si>
  <si>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</si>
  <si>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</si>
  <si>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</si>
  <si>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</si>
  <si>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</si>
  <si>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</si>
  <si>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</si>
  <si>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</si>
  <si>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</si>
  <si>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</si>
  <si>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</si>
  <si>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</si>
  <si>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</si>
  <si>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</si>
  <si>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</si>
  <si>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</si>
  <si>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</si>
  <si>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</si>
  <si>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</si>
  <si>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</si>
  <si>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</si>
  <si>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</si>
  <si>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</si>
  <si>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</si>
  <si>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</si>
  <si>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</si>
  <si>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</si>
  <si>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</si>
  <si>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</si>
  <si>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</si>
  <si>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</si>
  <si>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</si>
  <si>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</si>
  <si>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</si>
  <si>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</si>
  <si>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</si>
  <si>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</si>
  <si>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</si>
  <si>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</si>
  <si>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</si>
  <si>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</si>
  <si>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</si>
  <si>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</si>
  <si>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</si>
  <si>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</si>
  <si>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</si>
  <si>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</si>
  <si>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</si>
  <si>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</si>
  <si>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</si>
  <si>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</si>
  <si>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</si>
  <si>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</si>
  <si>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</si>
  <si>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</si>
  <si>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</si>
  <si>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</si>
  <si>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</si>
  <si>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</si>
  <si>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</si>
  <si>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</si>
  <si>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</si>
  <si>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</si>
  <si>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</si>
  <si>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</si>
  <si>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</si>
  <si>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</si>
  <si>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</si>
  <si>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</si>
  <si>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</si>
  <si>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</si>
  <si>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</si>
  <si>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</si>
  <si>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</si>
  <si>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</si>
  <si>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</si>
  <si>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</si>
  <si>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</si>
  <si>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</si>
  <si>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</si>
  <si>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</si>
  <si>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</si>
  <si>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</si>
  <si>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</si>
  <si>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</si>
  <si>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</si>
  <si>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</si>
  <si>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</si>
  <si>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</si>
  <si>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</si>
  <si>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</si>
  <si>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</si>
  <si>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</si>
  <si>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</si>
  <si>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</si>
  <si>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</si>
  <si>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</si>
  <si>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</si>
  <si>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</si>
  <si>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</si>
  <si>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</si>
  <si>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</si>
  <si>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</si>
  <si>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</si>
  <si>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</si>
  <si>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</si>
  <si>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</si>
  <si>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</si>
  <si>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</si>
  <si>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</si>
  <si>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</si>
  <si>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</si>
  <si>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</si>
  <si>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</si>
  <si>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</si>
  <si>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</si>
  <si>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</si>
  <si>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</si>
  <si>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</si>
  <si>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</si>
  <si>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</si>
  <si>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</si>
  <si>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</si>
  <si>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</si>
  <si>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</si>
  <si>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</si>
  <si>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</si>
  <si>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</si>
  <si>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</si>
  <si>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</si>
  <si>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</si>
  <si>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</si>
  <si>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</si>
  <si>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</si>
  <si>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</si>
  <si>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</si>
  <si>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</si>
  <si>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</si>
  <si>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</si>
  <si>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</si>
  <si>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</si>
  <si>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</si>
  <si>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</si>
  <si>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</si>
  <si>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</si>
  <si>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</si>
  <si>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</si>
  <si>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</si>
  <si>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</si>
  <si>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</si>
  <si>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</si>
  <si>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</si>
  <si>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</si>
  <si>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</si>
  <si>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</si>
  <si>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</si>
  <si>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</si>
  <si>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</si>
  <si>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</si>
  <si>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</si>
  <si>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</si>
  <si>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</si>
  <si>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</si>
  <si>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</si>
  <si>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</si>
  <si>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</si>
  <si>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</si>
  <si>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</si>
  <si>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</si>
  <si>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</si>
  <si>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</si>
  <si>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</si>
  <si>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</si>
  <si>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</si>
  <si>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</si>
  <si>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</si>
  <si>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</si>
  <si>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</si>
  <si>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</si>
  <si>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</si>
  <si>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</si>
  <si>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</si>
  <si>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</si>
  <si>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</si>
  <si>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</si>
  <si>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</si>
  <si>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</si>
  <si>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</si>
  <si>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</si>
  <si>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</si>
  <si>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</si>
  <si>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</si>
  <si>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</si>
  <si>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</si>
  <si>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</si>
  <si>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</si>
  <si>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</si>
  <si>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</si>
  <si>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</si>
  <si>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</si>
  <si>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</si>
  <si>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</si>
  <si>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</si>
  <si>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</si>
  <si>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</si>
  <si>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</si>
  <si>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</si>
  <si>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</si>
  <si>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</si>
  <si>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</si>
  <si>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</si>
  <si>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</si>
  <si>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</si>
  <si>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</si>
  <si>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</si>
  <si>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</si>
  <si>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</si>
  <si>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</si>
  <si>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</si>
  <si>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</si>
  <si>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</si>
  <si>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</si>
  <si>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</si>
  <si>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</si>
  <si>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</si>
  <si>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</si>
  <si>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</si>
  <si>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</si>
  <si>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</si>
  <si>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</si>
  <si>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</si>
  <si>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</si>
  <si>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</si>
  <si>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</si>
  <si>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</si>
  <si>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</si>
  <si>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</si>
  <si>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</si>
  <si>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</si>
  <si>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</si>
  <si>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</si>
  <si>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</si>
  <si>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</si>
  <si>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</si>
  <si>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</si>
  <si>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</si>
  <si>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</si>
  <si>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</si>
  <si>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</si>
  <si>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</si>
  <si>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</si>
  <si>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</si>
  <si>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</si>
  <si>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</si>
  <si>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</si>
  <si>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</si>
  <si>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</si>
  <si>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</si>
  <si>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</si>
  <si>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</si>
  <si>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</si>
  <si>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</si>
  <si>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</si>
  <si>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</si>
  <si>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</si>
  <si>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</si>
  <si>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</si>
  <si>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</si>
  <si>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</si>
  <si>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</si>
  <si>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</si>
  <si>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</si>
  <si>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</si>
  <si>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</si>
  <si>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</si>
  <si>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</si>
  <si>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</si>
  <si>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</si>
  <si>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</si>
  <si>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</si>
  <si>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</si>
  <si>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</si>
  <si>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</si>
  <si>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</si>
  <si>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</si>
  <si>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</si>
  <si>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</si>
  <si>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</si>
  <si>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</si>
  <si>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</si>
  <si>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</si>
  <si>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</si>
  <si>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</si>
  <si>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</si>
  <si>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</si>
  <si>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</si>
  <si>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</si>
  <si>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</si>
  <si>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</si>
  <si>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</si>
  <si>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</si>
  <si>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</si>
  <si>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</si>
  <si>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</si>
  <si>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</si>
  <si>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</si>
  <si>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</si>
  <si>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</si>
  <si>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</si>
  <si>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</si>
  <si>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</si>
  <si>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</si>
  <si>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</si>
  <si>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</si>
  <si>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</si>
  <si>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</si>
  <si>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</si>
  <si>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</si>
  <si>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</si>
  <si>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</si>
  <si>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</si>
  <si>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</si>
  <si>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</si>
  <si>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</si>
  <si>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</si>
  <si>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</si>
  <si>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</si>
  <si>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</si>
  <si>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</si>
  <si>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</si>
  <si>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</si>
  <si>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</si>
  <si>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</si>
  <si>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</si>
  <si>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</si>
  <si>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</si>
  <si>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</si>
  <si>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</si>
  <si>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</si>
  <si>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</si>
  <si>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</si>
  <si>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</si>
  <si>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</si>
  <si>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</si>
  <si>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</si>
  <si>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</si>
  <si>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</si>
  <si>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</si>
  <si>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</si>
  <si>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</si>
  <si>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</si>
  <si>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</si>
  <si>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</si>
  <si>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</si>
  <si>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</si>
  <si>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</si>
  <si>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</si>
  <si>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</si>
  <si>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</si>
  <si>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</si>
  <si>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</si>
  <si>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</si>
  <si>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</si>
  <si>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</si>
  <si>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</si>
  <si>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</si>
  <si>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</si>
  <si>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</si>
  <si>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</si>
  <si>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</si>
  <si>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</si>
  <si>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</si>
  <si>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</si>
  <si>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</si>
  <si>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</si>
  <si>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</si>
  <si>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</si>
  <si>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</si>
  <si>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</si>
  <si>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</si>
  <si>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</si>
  <si>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</si>
  <si>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</si>
  <si>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</si>
  <si>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</si>
  <si>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</si>
  <si>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</si>
  <si>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</si>
  <si>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</si>
  <si>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</si>
  <si>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</si>
  <si>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</si>
  <si>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</si>
  <si>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</si>
  <si>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</si>
  <si>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</si>
  <si>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</si>
  <si>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</si>
  <si>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</si>
  <si>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</si>
  <si>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</si>
  <si>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</si>
  <si>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</si>
  <si>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</si>
  <si>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</si>
  <si>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</si>
  <si>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</si>
  <si>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</si>
  <si>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</si>
  <si>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</si>
  <si>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</si>
  <si>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</si>
  <si>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</si>
  <si>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</si>
  <si>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</si>
  <si>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</si>
  <si>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</si>
  <si>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</si>
  <si>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</si>
  <si>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</si>
  <si>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</si>
  <si>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</si>
  <si>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</si>
  <si>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</si>
  <si>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</si>
  <si>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</si>
  <si>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</si>
  <si>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</si>
  <si>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</si>
  <si>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</si>
  <si>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</si>
  <si>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</si>
  <si>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</si>
  <si>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</si>
  <si>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</si>
  <si>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</si>
  <si>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</si>
  <si>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</si>
  <si>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</si>
  <si>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</si>
  <si>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</si>
  <si>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</si>
  <si>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</si>
  <si>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</si>
  <si>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</si>
  <si>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</si>
  <si>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</si>
  <si>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</si>
  <si>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</si>
  <si>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</si>
  <si>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</si>
  <si>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</si>
  <si>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</si>
  <si>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</si>
  <si>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</si>
  <si>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</si>
  <si>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</si>
  <si>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</si>
  <si>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</si>
  <si>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</si>
  <si>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</si>
  <si>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</si>
  <si>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</si>
  <si>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</si>
  <si>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</si>
  <si>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</si>
  <si>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</si>
  <si>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</si>
  <si>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</si>
  <si>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</si>
  <si>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</si>
  <si>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</si>
  <si>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</si>
  <si>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</si>
  <si>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</si>
  <si>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</si>
  <si>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</si>
  <si>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</si>
  <si>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</si>
  <si>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</si>
  <si>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</si>
  <si>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</si>
  <si>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</si>
  <si>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</si>
  <si>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</si>
  <si>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</si>
  <si>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</si>
  <si>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</si>
  <si>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</si>
  <si>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</si>
  <si>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</si>
  <si>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</si>
  <si>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</si>
  <si>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</si>
  <si>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</si>
  <si>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</si>
  <si>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</si>
  <si>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</si>
  <si>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</si>
  <si>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</si>
  <si>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</si>
  <si>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</si>
  <si>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</si>
  <si>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</si>
  <si>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</si>
  <si>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</si>
  <si>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</si>
  <si>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</si>
  <si>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</si>
  <si>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</si>
  <si>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</si>
  <si>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</si>
  <si>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</si>
  <si>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</si>
  <si>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</si>
  <si>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</si>
  <si>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</si>
  <si>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</si>
  <si>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</si>
  <si>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</si>
  <si>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</si>
  <si>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</si>
  <si>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</si>
  <si>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</si>
  <si>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</si>
  <si>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</si>
  <si>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</si>
  <si>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</si>
  <si>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</si>
  <si>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</si>
  <si>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</si>
  <si>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</si>
  <si>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</si>
  <si>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</si>
  <si>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</si>
  <si>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</si>
  <si>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</si>
  <si>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</si>
  <si>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</si>
  <si>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</si>
  <si>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</si>
  <si>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</si>
  <si>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</si>
  <si>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</si>
  <si>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</si>
  <si>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</si>
  <si>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</si>
  <si>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</si>
  <si>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</si>
  <si>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</si>
  <si>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</si>
  <si>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</si>
  <si>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</si>
  <si>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</si>
  <si>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</si>
  <si>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</si>
  <si>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</si>
  <si>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</si>
  <si>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</si>
  <si>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</si>
  <si>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</si>
  <si>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</si>
  <si>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</si>
  <si>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</si>
  <si>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</si>
  <si>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</si>
  <si>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</si>
  <si>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</si>
  <si>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</si>
  <si>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</si>
  <si>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</si>
  <si>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</si>
  <si>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</si>
  <si>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</si>
  <si>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</si>
  <si>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</si>
  <si>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</si>
  <si>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</si>
  <si>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</si>
  <si>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</si>
  <si>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</si>
  <si>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</si>
  <si>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</si>
  <si>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</si>
  <si>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</si>
  <si>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</si>
  <si>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</si>
  <si>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</si>
  <si>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</si>
  <si>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</si>
  <si>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</si>
  <si>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</si>
  <si>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</si>
  <si>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</si>
  <si>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</si>
  <si>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</si>
  <si>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</si>
  <si>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</si>
  <si>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</si>
  <si>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</si>
  <si>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</si>
  <si>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</si>
  <si>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</si>
  <si>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</si>
  <si>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</si>
  <si>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</si>
  <si>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</si>
  <si>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</si>
  <si>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</si>
  <si>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</si>
  <si>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</si>
  <si>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</si>
  <si>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</si>
  <si>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</si>
  <si>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</si>
  <si>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</si>
  <si>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</si>
  <si>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</si>
  <si>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</si>
  <si>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</si>
  <si>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</si>
  <si>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</si>
  <si>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</si>
  <si>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</si>
  <si>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</si>
  <si>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</si>
  <si>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</si>
  <si>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</si>
  <si>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</si>
  <si>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</si>
  <si>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</si>
  <si>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</si>
  <si>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</si>
  <si>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</si>
  <si>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</si>
  <si>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</si>
  <si>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</si>
  <si>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</si>
  <si>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</si>
  <si>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</si>
  <si>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</si>
  <si>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</si>
  <si>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</si>
  <si>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</si>
  <si>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</si>
  <si>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</si>
  <si>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</si>
  <si>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</si>
  <si>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</si>
  <si>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</si>
  <si>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</si>
  <si>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</si>
  <si>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</si>
  <si>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</si>
  <si>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</si>
  <si>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</si>
  <si>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</si>
  <si>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</si>
  <si>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</si>
  <si>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</si>
  <si>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</si>
  <si>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</si>
  <si>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</si>
  <si>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</si>
  <si>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</si>
  <si>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</si>
  <si>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</si>
  <si>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</si>
  <si>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</si>
  <si>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</si>
  <si>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</si>
  <si>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</si>
  <si>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</si>
  <si>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</si>
  <si>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</si>
  <si>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</si>
  <si>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</si>
  <si>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</si>
  <si>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</si>
  <si>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</si>
  <si>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</si>
  <si>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</si>
  <si>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</si>
  <si>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</si>
  <si>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</si>
  <si>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</si>
  <si>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</si>
  <si>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</si>
  <si>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</si>
  <si>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</si>
  <si>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</si>
  <si>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</si>
  <si>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</si>
  <si>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</si>
  <si>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</si>
  <si>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</si>
  <si>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</si>
  <si>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</si>
  <si>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</si>
  <si>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</si>
  <si>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</si>
  <si>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</si>
  <si>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</si>
  <si>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</si>
  <si>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</si>
  <si>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</si>
  <si>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</si>
  <si>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</si>
  <si>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</si>
  <si>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</si>
  <si>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</si>
  <si>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</si>
  <si>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</si>
  <si>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</si>
  <si>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</si>
  <si>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</si>
  <si>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</si>
  <si>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</si>
  <si>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</si>
  <si>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</si>
  <si>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</si>
  <si>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</si>
  <si>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</si>
  <si>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</si>
  <si>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</si>
  <si>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</si>
  <si>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</si>
  <si>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</si>
  <si>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</si>
  <si>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</si>
  <si>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</si>
  <si>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</si>
  <si>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</si>
  <si>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</si>
  <si>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</si>
  <si>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</si>
  <si>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</si>
  <si>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</si>
  <si>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</si>
  <si>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</si>
  <si>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</si>
  <si>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</si>
  <si>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</si>
  <si>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</si>
  <si>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</si>
  <si>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</si>
  <si>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</si>
  <si>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</si>
  <si>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</si>
  <si>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</si>
  <si>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</si>
  <si>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</si>
  <si>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</si>
  <si>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</si>
  <si>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</si>
  <si>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</si>
  <si>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</si>
  <si>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</si>
  <si>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</si>
  <si>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</si>
  <si>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</si>
  <si>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</si>
  <si>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</si>
  <si>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</si>
  <si>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</si>
  <si>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</si>
  <si>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</si>
  <si>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</si>
  <si>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</si>
  <si>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</si>
  <si>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</si>
  <si>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</si>
  <si>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</si>
  <si>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</si>
  <si>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</si>
  <si>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</si>
  <si>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</si>
  <si>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</si>
  <si>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</si>
  <si>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</si>
  <si>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</si>
  <si>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</si>
  <si>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</si>
  <si>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</si>
  <si>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</si>
  <si>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</si>
  <si>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</si>
  <si>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</si>
  <si>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</si>
  <si>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</si>
  <si>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</si>
  <si>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</si>
  <si>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</si>
  <si>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</si>
  <si>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</si>
  <si>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</si>
  <si>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</si>
  <si>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</si>
  <si>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</si>
  <si>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</si>
  <si>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</si>
  <si>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</si>
  <si>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</si>
  <si>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</si>
  <si>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</si>
  <si>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</si>
  <si>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</si>
  <si>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</si>
  <si>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</si>
  <si>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</si>
  <si>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</si>
  <si>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</si>
  <si>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</si>
  <si>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</si>
  <si>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</si>
  <si>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</si>
  <si>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</si>
  <si>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</si>
  <si>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</si>
  <si>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</si>
  <si>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</si>
  <si>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</si>
  <si>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</si>
  <si>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</si>
  <si>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</si>
  <si>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</si>
  <si>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</si>
  <si>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</si>
  <si>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</si>
  <si>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</si>
  <si>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</si>
  <si>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</si>
  <si>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</si>
  <si>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</si>
  <si>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</si>
  <si>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</si>
  <si>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</si>
  <si>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</si>
  <si>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</si>
  <si>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</si>
  <si>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</si>
  <si>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</si>
  <si>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</si>
  <si>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</si>
  <si>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</si>
  <si>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</si>
  <si>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</si>
  <si>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</si>
  <si>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</si>
  <si>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</si>
  <si>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</si>
  <si>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</si>
  <si>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</si>
  <si>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</si>
  <si>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</si>
  <si>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</si>
  <si>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</si>
  <si>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</si>
  <si>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</si>
  <si>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</si>
  <si>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</si>
  <si>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</si>
  <si>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</si>
  <si>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</si>
  <si>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</si>
  <si>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</si>
  <si>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</si>
  <si>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</si>
  <si>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</si>
  <si>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</si>
  <si>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</si>
  <si>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</si>
  <si>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</si>
  <si>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</si>
  <si>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</si>
  <si>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</si>
  <si>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</si>
  <si>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</si>
  <si>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</si>
  <si>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</si>
  <si>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</si>
  <si>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</si>
  <si>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</si>
  <si>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</si>
  <si>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</si>
  <si>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</si>
  <si>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</si>
  <si>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</si>
  <si>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</si>
  <si>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</si>
  <si>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</si>
  <si>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</si>
  <si>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</si>
  <si>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</si>
  <si>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</si>
  <si>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</si>
  <si>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</si>
  <si>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</si>
  <si>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</si>
  <si>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</si>
  <si>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</si>
  <si>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</si>
  <si>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</si>
  <si>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</si>
  <si>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</si>
  <si>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</si>
  <si>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</si>
  <si>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</si>
  <si>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</si>
  <si>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</si>
  <si>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</si>
  <si>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</si>
  <si>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</si>
  <si>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</si>
  <si>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</si>
  <si>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</si>
  <si>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</si>
  <si>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</si>
  <si>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</si>
  <si>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</si>
  <si>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</si>
  <si>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</si>
  <si>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</si>
  <si>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</si>
  <si>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</si>
  <si>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</si>
  <si>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</si>
  <si>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</si>
  <si>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</si>
  <si>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</si>
  <si>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</si>
  <si>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</si>
  <si>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</si>
  <si>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</si>
  <si>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</si>
  <si>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</si>
  <si>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</si>
  <si>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</si>
  <si>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</si>
  <si>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</si>
  <si>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</si>
  <si>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</si>
  <si>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</si>
  <si>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</si>
  <si>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</si>
  <si>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</si>
  <si>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</si>
  <si>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</si>
  <si>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</si>
  <si>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</si>
  <si>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</si>
  <si>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</si>
  <si>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</si>
  <si>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</si>
  <si>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</si>
  <si>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</si>
  <si>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</si>
  <si>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</si>
  <si>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</si>
  <si>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</si>
  <si>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</si>
  <si>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</si>
  <si>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</si>
  <si>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</si>
  <si>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</si>
  <si>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</si>
  <si>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</si>
  <si>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</si>
  <si>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</si>
  <si>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</si>
  <si>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</si>
  <si>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</si>
  <si>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</si>
  <si>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</si>
  <si>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</si>
  <si>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</si>
  <si>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</si>
  <si>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</si>
  <si>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</si>
  <si>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</si>
  <si>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</si>
  <si>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</si>
  <si>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</si>
  <si>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</si>
  <si>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</si>
  <si>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</si>
  <si>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</si>
  <si>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</si>
  <si>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</si>
  <si>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</si>
  <si>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</si>
  <si>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</si>
  <si>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</si>
  <si>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</si>
  <si>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</si>
  <si>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</si>
  <si>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</si>
  <si>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</si>
  <si>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</si>
  <si>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</si>
  <si>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</si>
  <si>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</si>
  <si>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</si>
  <si>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</si>
  <si>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</si>
  <si>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</si>
  <si>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</si>
  <si>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</si>
  <si>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</si>
  <si>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</si>
  <si>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</si>
  <si>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</si>
  <si>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</si>
  <si>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</si>
  <si>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</si>
  <si>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</si>
  <si>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</si>
  <si>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</si>
  <si>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</si>
  <si>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</si>
  <si>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</si>
  <si>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</si>
  <si>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</si>
  <si>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</si>
  <si>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</si>
  <si>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</si>
  <si>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</si>
  <si>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</si>
  <si>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</si>
  <si>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</si>
  <si>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</si>
  <si>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</si>
  <si>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</si>
  <si>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</si>
  <si>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</si>
  <si>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</si>
  <si>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</si>
  <si>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</si>
  <si>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</si>
  <si>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</si>
  <si>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</si>
  <si>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</si>
  <si>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</si>
  <si>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</si>
  <si>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</si>
  <si>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</si>
  <si>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</si>
  <si>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</si>
  <si>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</si>
  <si>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</si>
  <si>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</si>
  <si>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</si>
  <si>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</si>
  <si>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</si>
  <si>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</si>
  <si>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</si>
  <si>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</si>
  <si>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</si>
  <si>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</si>
  <si>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</si>
  <si>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</si>
  <si>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</si>
  <si>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</si>
  <si>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</si>
  <si>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</si>
  <si>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</si>
  <si>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</si>
  <si>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</si>
  <si>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</si>
  <si>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</si>
  <si>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</si>
  <si>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</si>
  <si>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</si>
  <si>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</si>
  <si>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</si>
  <si>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</si>
  <si>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</si>
  <si>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</si>
  <si>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</si>
  <si>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</si>
  <si>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</si>
  <si>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</si>
  <si>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</si>
  <si>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</si>
  <si>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</si>
  <si>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</si>
  <si>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</si>
  <si>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</si>
  <si>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</si>
  <si>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</si>
  <si>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</si>
  <si>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</si>
  <si>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</si>
  <si>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</si>
  <si>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</si>
  <si>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</si>
  <si>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</si>
  <si>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</si>
  <si>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</si>
  <si>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</si>
  <si>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</si>
  <si>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</si>
  <si>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</si>
  <si>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</si>
  <si>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</si>
  <si>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</si>
  <si>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</si>
  <si>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</si>
  <si>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</si>
  <si>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</si>
  <si>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</si>
  <si>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</si>
  <si>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</si>
  <si>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</si>
  <si>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</si>
  <si>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</si>
  <si>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</si>
  <si>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</si>
  <si>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</si>
  <si>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</si>
  <si>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</si>
  <si>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</si>
  <si>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</si>
  <si>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</si>
  <si>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</si>
  <si>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</si>
  <si>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</si>
  <si>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</si>
  <si>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</si>
  <si>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</si>
  <si>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</si>
  <si>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</si>
  <si>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</si>
  <si>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</si>
  <si>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</si>
  <si>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</si>
  <si>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</si>
  <si>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</si>
  <si>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</si>
  <si>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</si>
  <si>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</si>
  <si>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</si>
  <si>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</si>
  <si>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</si>
  <si>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</si>
  <si>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</si>
  <si>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</si>
  <si>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</si>
  <si>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</si>
  <si>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</si>
  <si>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</si>
  <si>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</si>
  <si>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</si>
  <si>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</si>
  <si>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</si>
  <si>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</si>
  <si>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</si>
  <si>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</si>
  <si>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</si>
  <si>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</si>
  <si>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</si>
  <si>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</si>
  <si>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</si>
  <si>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</si>
  <si>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</si>
  <si>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</si>
  <si>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</si>
  <si>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</si>
  <si>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</si>
  <si>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</si>
  <si>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</si>
  <si>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</si>
  <si>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</si>
  <si>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</si>
  <si>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</si>
  <si>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</si>
  <si>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</si>
  <si>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</si>
  <si>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</si>
  <si>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</si>
  <si>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</si>
  <si>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</si>
  <si>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</si>
  <si>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</si>
  <si>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</si>
  <si>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</si>
  <si>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</si>
  <si>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</si>
  <si>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</si>
  <si>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</si>
  <si>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</si>
  <si>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</si>
  <si>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</si>
  <si>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</si>
  <si>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</si>
  <si>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</si>
  <si>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</si>
  <si>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</si>
  <si>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</si>
  <si>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</si>
  <si>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</si>
  <si>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</si>
  <si>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</si>
  <si>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</si>
  <si>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</si>
  <si>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</si>
  <si>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</si>
  <si>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</si>
  <si>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</si>
  <si>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</si>
  <si>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</si>
  <si>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</si>
  <si>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</si>
  <si>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</si>
  <si>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</si>
  <si>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</si>
  <si>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</si>
  <si>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</si>
  <si>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</si>
  <si>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</si>
  <si>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</si>
  <si>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</si>
  <si>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</si>
  <si>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</si>
  <si>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</si>
  <si>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</si>
  <si>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</si>
  <si>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</si>
  <si>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</si>
  <si>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</si>
  <si>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</si>
  <si>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</si>
  <si>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</si>
  <si>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</si>
  <si>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</si>
  <si>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</si>
  <si>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</si>
  <si>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</si>
  <si>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</si>
  <si>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</si>
  <si>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</si>
  <si>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</si>
  <si>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</si>
  <si>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</si>
  <si>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</si>
  <si>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</si>
  <si>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</si>
  <si>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</si>
  <si>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</si>
  <si>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</si>
  <si>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</si>
  <si>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</si>
  <si>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</si>
  <si>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</si>
  <si>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</si>
  <si>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</si>
  <si>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</si>
  <si>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</si>
  <si>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</si>
  <si>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</si>
  <si>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</si>
  <si>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</si>
  <si>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</si>
  <si>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</si>
  <si>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</si>
  <si>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</si>
  <si>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</si>
  <si>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</si>
  <si>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</si>
  <si>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</si>
  <si>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</si>
  <si>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</si>
  <si>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</si>
  <si>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</si>
  <si>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</si>
  <si>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</si>
  <si>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</si>
  <si>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</si>
  <si>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</si>
  <si>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</si>
  <si>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</si>
  <si>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</si>
  <si>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</si>
  <si>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</si>
  <si>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</si>
  <si>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</si>
  <si>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</si>
  <si>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</si>
  <si>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</si>
  <si>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</si>
  <si>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</si>
  <si>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</si>
  <si>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</si>
  <si>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</si>
  <si>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</si>
  <si>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</si>
  <si>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</si>
  <si>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</si>
  <si>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</si>
  <si>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</si>
  <si>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</si>
  <si>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</si>
  <si>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</si>
  <si>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</si>
  <si>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</si>
  <si>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</si>
  <si>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</si>
  <si>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</si>
  <si>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</si>
  <si>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</si>
  <si>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</si>
  <si>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</si>
  <si>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</si>
  <si>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</si>
  <si>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</si>
  <si>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</si>
  <si>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</si>
  <si>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</si>
  <si>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</si>
  <si>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</si>
  <si>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</si>
  <si>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</si>
  <si>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</si>
  <si>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</si>
  <si>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</si>
  <si>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</si>
  <si>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</si>
  <si>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</si>
  <si>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</si>
  <si>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</si>
  <si>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</si>
  <si>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</si>
  <si>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</si>
  <si>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</si>
  <si>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</si>
  <si>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</si>
  <si>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</si>
  <si>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</si>
  <si>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</si>
  <si>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</si>
  <si>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</si>
  <si>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</si>
  <si>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</si>
  <si>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</si>
  <si>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</si>
  <si>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</si>
  <si>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</si>
  <si>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</si>
  <si>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</si>
  <si>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</si>
  <si>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</si>
  <si>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</si>
  <si>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</si>
  <si>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</si>
  <si>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</si>
  <si>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</si>
  <si>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</si>
  <si>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</si>
  <si>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</si>
  <si>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</si>
  <si>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</si>
  <si>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</si>
  <si>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</si>
  <si>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</si>
  <si>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</si>
  <si>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</si>
  <si>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</si>
  <si>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</si>
  <si>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</si>
  <si>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</si>
  <si>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</si>
  <si>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</si>
  <si>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</si>
  <si>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</si>
  <si>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</si>
  <si>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</si>
  <si>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</si>
  <si>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</si>
  <si>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</si>
  <si>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</si>
  <si>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</si>
  <si>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</si>
  <si>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</si>
  <si>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</si>
  <si>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</si>
  <si>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</si>
  <si>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</si>
  <si>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</si>
  <si>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</si>
  <si>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</si>
  <si>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</si>
  <si>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</si>
  <si>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</si>
  <si>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</si>
  <si>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</si>
  <si>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</si>
  <si>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</si>
  <si>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</si>
  <si>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</si>
  <si>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</si>
  <si>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</si>
  <si>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</si>
  <si>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</si>
  <si>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</si>
  <si>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</si>
  <si>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</si>
  <si>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</si>
  <si>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</si>
  <si>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</si>
  <si>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</si>
  <si>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</si>
  <si>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</si>
  <si>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</si>
  <si>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</si>
  <si>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</si>
  <si>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</si>
  <si>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</si>
  <si>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</si>
  <si>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</si>
  <si>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</si>
  <si>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</si>
  <si>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</si>
  <si>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</si>
  <si>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</si>
  <si>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</si>
  <si>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</si>
  <si>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</si>
  <si>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</si>
  <si>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</si>
  <si>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</si>
  <si>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</si>
  <si>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</si>
  <si>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</si>
  <si>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</si>
  <si>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</si>
  <si>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</si>
  <si>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</si>
  <si>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</si>
  <si>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</si>
  <si>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</si>
  <si>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</si>
  <si>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</si>
  <si>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</si>
  <si>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</si>
  <si>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</si>
  <si>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</si>
  <si>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</si>
  <si>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</si>
  <si>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</si>
  <si>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</si>
  <si>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</si>
  <si>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</si>
  <si>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</si>
  <si>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</si>
  <si>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</si>
  <si>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</si>
  <si>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</si>
  <si>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</si>
  <si>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</si>
  <si>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</si>
  <si>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</si>
  <si>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</si>
  <si>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</si>
  <si>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</si>
  <si>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</si>
  <si>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</si>
  <si>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</si>
  <si>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</si>
  <si>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</si>
  <si>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</si>
  <si>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</si>
  <si>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</si>
  <si>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</si>
  <si>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</si>
  <si>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</si>
  <si>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</si>
  <si>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</si>
  <si>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</si>
  <si>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</si>
  <si>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</si>
  <si>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</si>
  <si>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</si>
  <si>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</si>
  <si>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</si>
  <si>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</si>
  <si>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</si>
  <si>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</si>
  <si>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</si>
  <si>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</si>
  <si>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</si>
  <si>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</si>
  <si>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</si>
  <si>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</si>
  <si>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</si>
  <si>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</si>
  <si>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</si>
  <si>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</si>
  <si>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</si>
  <si>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</si>
  <si>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</si>
  <si>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</si>
  <si>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</si>
  <si>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</si>
  <si>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</si>
  <si>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</si>
  <si>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</si>
  <si>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</si>
  <si>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</si>
  <si>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</si>
  <si>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</si>
  <si>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</si>
  <si>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</si>
  <si>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</si>
  <si>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</si>
  <si>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</si>
  <si>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</si>
  <si>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</si>
  <si>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</si>
  <si>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</si>
  <si>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</si>
  <si>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</si>
  <si>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</si>
  <si>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</si>
  <si>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</si>
  <si>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</si>
  <si>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</si>
  <si>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</si>
  <si>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</si>
  <si>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</si>
  <si>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</si>
  <si>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</si>
  <si>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</si>
  <si>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</si>
  <si>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</si>
  <si>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</si>
  <si>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</si>
  <si>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</si>
  <si>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</si>
  <si>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</si>
  <si>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</si>
  <si>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</si>
  <si>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</si>
  <si>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</si>
  <si>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</si>
  <si>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</si>
  <si>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</si>
  <si>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</si>
  <si>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</si>
  <si>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</si>
  <si>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</si>
  <si>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</si>
  <si>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</si>
  <si>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</si>
  <si>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</si>
  <si>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</si>
  <si>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</si>
  <si>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</si>
  <si>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</si>
  <si>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</si>
  <si>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</si>
  <si>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</si>
  <si>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</si>
  <si>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</si>
  <si>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</si>
  <si>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</si>
  <si>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</si>
  <si>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</si>
  <si>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</si>
  <si>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</si>
  <si>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</si>
  <si>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</si>
  <si>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</si>
  <si>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</si>
  <si>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</si>
  <si>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</si>
  <si>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</si>
  <si>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</si>
  <si>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</si>
  <si>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</si>
  <si>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</si>
  <si>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</si>
  <si>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</si>
  <si>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</si>
  <si>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</si>
  <si>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</si>
  <si>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</si>
  <si>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</si>
  <si>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</si>
  <si>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</si>
  <si>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</si>
  <si>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</si>
  <si>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</si>
  <si>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</si>
  <si>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</si>
  <si>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</si>
  <si>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</si>
  <si>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</si>
  <si>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</si>
  <si>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</si>
  <si>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</si>
  <si>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</si>
  <si>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</si>
  <si>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</si>
  <si>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</si>
  <si>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</si>
  <si>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</si>
  <si>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</si>
  <si>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</si>
  <si>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</si>
  <si>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</si>
  <si>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</si>
  <si>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</si>
  <si>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</si>
  <si>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</si>
  <si>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</si>
  <si>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</si>
  <si>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</si>
  <si>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</si>
  <si>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</si>
  <si>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</si>
  <si>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</si>
  <si>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</si>
  <si>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</si>
  <si>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</si>
  <si>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</si>
  <si>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</si>
  <si>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</si>
  <si>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</si>
  <si>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</si>
  <si>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</si>
  <si>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</si>
  <si>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</si>
  <si>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</si>
  <si>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</si>
  <si>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</si>
  <si>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</si>
  <si>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</si>
  <si>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</si>
  <si>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</si>
  <si>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</si>
  <si>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</si>
  <si>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</si>
  <si>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</si>
  <si>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</si>
  <si>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</si>
  <si>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</si>
  <si>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</si>
  <si>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</si>
  <si>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</si>
  <si>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</si>
  <si>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</si>
  <si>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</si>
  <si>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</si>
  <si>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</si>
  <si>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</si>
  <si>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</si>
  <si>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</si>
  <si>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</si>
  <si>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</si>
  <si>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</si>
  <si>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</si>
  <si>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</si>
  <si>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</si>
  <si>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</si>
  <si>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</si>
  <si>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</si>
  <si>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</si>
  <si>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</si>
  <si>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</si>
  <si>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</si>
  <si>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</si>
  <si>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</si>
  <si>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</si>
  <si>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</si>
  <si>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</si>
  <si>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</si>
  <si>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</si>
  <si>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</si>
  <si>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</si>
  <si>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</si>
  <si>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</si>
  <si>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</si>
  <si>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</si>
  <si>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</si>
  <si>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</si>
  <si>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</si>
  <si>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</si>
  <si>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</si>
  <si>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</si>
  <si>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</si>
  <si>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</si>
  <si>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</si>
  <si>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</si>
  <si>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</si>
  <si>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</si>
  <si>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</si>
  <si>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</si>
  <si>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</si>
  <si>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</si>
  <si>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</si>
  <si>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</si>
  <si>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</si>
  <si>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</si>
  <si>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</si>
  <si>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</si>
  <si>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</si>
  <si>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</si>
  <si>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</si>
  <si>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</si>
  <si>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</si>
  <si>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</si>
  <si>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</si>
  <si>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</si>
  <si>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</si>
  <si>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</si>
  <si>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</si>
  <si>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</si>
  <si>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</si>
  <si>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</si>
  <si>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</si>
  <si>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</si>
  <si>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</si>
  <si>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</si>
  <si>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</si>
  <si>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</si>
  <si>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</si>
  <si>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</si>
  <si>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</si>
  <si>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</si>
  <si>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</si>
  <si>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</si>
  <si>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</si>
  <si>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</si>
  <si>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</si>
  <si>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</si>
  <si>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</si>
  <si>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</si>
  <si>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</si>
  <si>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</si>
  <si>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</si>
  <si>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</si>
  <si>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</si>
  <si>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</si>
  <si>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</si>
  <si>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</si>
  <si>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</si>
  <si>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</si>
  <si>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</si>
  <si>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</si>
  <si>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</si>
  <si>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</si>
  <si>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</si>
  <si>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</si>
  <si>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</si>
  <si>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</si>
  <si>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</si>
  <si>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</si>
  <si>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</si>
  <si>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</si>
  <si>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</si>
  <si>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</si>
  <si>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</si>
  <si>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</si>
  <si>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</si>
  <si>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</si>
  <si>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</si>
  <si>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</si>
  <si>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</si>
  <si>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</si>
  <si>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</si>
  <si>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</si>
  <si>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</si>
  <si>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</si>
  <si>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</si>
  <si>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</si>
  <si>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</si>
  <si>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</si>
  <si>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</si>
  <si>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</si>
  <si>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</si>
  <si>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</si>
  <si>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</si>
  <si>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</si>
  <si>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</si>
  <si>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</si>
  <si>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</si>
  <si>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</si>
  <si>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</si>
  <si>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</si>
  <si>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</si>
  <si>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</si>
  <si>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</si>
  <si>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</si>
  <si>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</si>
  <si>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</si>
  <si>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</si>
  <si>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</si>
  <si>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</si>
  <si>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</si>
  <si>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</si>
  <si>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</si>
  <si>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</si>
  <si>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</si>
  <si>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</si>
  <si>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</si>
  <si>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</si>
  <si>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</si>
  <si>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</si>
  <si>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</si>
  <si>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</si>
  <si>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</si>
  <si>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</si>
  <si>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</si>
  <si>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</si>
  <si>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</si>
  <si>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</si>
  <si>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</si>
  <si>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</si>
  <si>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</si>
  <si>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</si>
  <si>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</si>
  <si>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</si>
  <si>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</si>
  <si>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</si>
  <si>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</si>
  <si>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</si>
  <si>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</si>
  <si>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</si>
  <si>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</si>
  <si>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</si>
  <si>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</si>
  <si>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</si>
  <si>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</si>
  <si>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</si>
  <si>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</si>
  <si>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</si>
  <si>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</si>
  <si>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</si>
  <si>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</si>
  <si>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</si>
  <si>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</si>
  <si>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</si>
  <si>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</si>
  <si>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</si>
  <si>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</si>
  <si>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</si>
  <si>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</si>
  <si>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</si>
  <si>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</si>
  <si>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</si>
  <si>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</si>
  <si>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</si>
  <si>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</si>
  <si>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</si>
  <si>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</si>
  <si>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</si>
  <si>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</si>
  <si>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</si>
  <si>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</si>
  <si>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</si>
  <si>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</si>
  <si>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</si>
  <si>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</si>
  <si>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</si>
  <si>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</si>
  <si>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</si>
  <si>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</si>
  <si>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</si>
  <si>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</si>
  <si>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</si>
  <si>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</si>
  <si>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</si>
  <si>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</si>
  <si>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</si>
  <si>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</si>
  <si>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</si>
  <si>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</si>
  <si>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</si>
  <si>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</si>
  <si>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</si>
  <si>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</si>
  <si>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</si>
  <si>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</si>
  <si>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</si>
  <si>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</si>
  <si>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</si>
  <si>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</si>
  <si>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</si>
  <si>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</si>
  <si>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</si>
  <si>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</si>
  <si>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</si>
  <si>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</si>
  <si>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</si>
  <si>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</si>
  <si>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</si>
  <si>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</si>
  <si>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</si>
  <si>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</si>
  <si>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</si>
  <si>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</si>
  <si>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</si>
  <si>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</si>
  <si>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</si>
  <si>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</si>
  <si>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</si>
  <si>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</si>
  <si>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</si>
  <si>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</si>
  <si>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</si>
  <si>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</si>
  <si>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</si>
  <si>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</si>
  <si>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</si>
  <si>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</si>
  <si>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</si>
  <si>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</si>
  <si>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</si>
  <si>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</si>
  <si>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</si>
  <si>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</si>
  <si>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</si>
  <si>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</si>
  <si>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</si>
  <si>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</si>
  <si>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</si>
  <si>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</si>
  <si>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</si>
  <si>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</si>
  <si>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</si>
  <si>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</si>
  <si>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</si>
  <si>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</si>
  <si>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</si>
  <si>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</si>
  <si>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</si>
  <si>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</si>
  <si>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</si>
  <si>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</si>
  <si>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</si>
  <si>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</si>
  <si>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</si>
  <si>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</si>
  <si>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</si>
  <si>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</si>
  <si>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</si>
  <si>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</si>
  <si>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</si>
  <si>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</si>
  <si>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</si>
  <si>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</si>
  <si>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</si>
  <si>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</si>
  <si>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</si>
  <si>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</si>
  <si>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</si>
  <si>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</si>
  <si>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</si>
  <si>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</si>
  <si>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</si>
  <si>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</si>
  <si>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</si>
  <si>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</si>
  <si>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</si>
  <si>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</si>
  <si>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</si>
  <si>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</si>
  <si>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</si>
  <si>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</si>
  <si>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</si>
  <si>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</si>
  <si>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</si>
  <si>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</si>
  <si>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</si>
  <si>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</si>
  <si>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</si>
  <si>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</si>
  <si>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</si>
  <si>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</si>
  <si>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</si>
  <si>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</si>
  <si>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</si>
  <si>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</si>
  <si>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</si>
  <si>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</si>
  <si>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</si>
  <si>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</si>
  <si>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</si>
  <si>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</si>
  <si>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</si>
  <si>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</si>
  <si>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</si>
  <si>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</si>
  <si>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</si>
  <si>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</si>
  <si>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</si>
  <si>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</si>
  <si>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</si>
  <si>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</si>
  <si>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</si>
  <si>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</si>
  <si>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</si>
  <si>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</si>
  <si>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</si>
  <si>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</si>
  <si>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</si>
  <si>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</si>
  <si>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</si>
  <si>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</si>
  <si>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</si>
  <si>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</si>
  <si>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</si>
  <si>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</si>
  <si>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</si>
  <si>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</si>
  <si>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</si>
  <si>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</si>
  <si>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</si>
  <si>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</si>
  <si>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</si>
  <si>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</si>
  <si>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</si>
  <si>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</si>
  <si>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</si>
  <si>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</si>
  <si>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</si>
  <si>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</si>
  <si>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</si>
  <si>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</si>
  <si>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</si>
  <si>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</si>
  <si>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</si>
  <si>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</si>
  <si>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</si>
  <si>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</si>
  <si>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</si>
  <si>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</si>
  <si>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</si>
  <si>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</si>
  <si>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</si>
  <si>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</si>
  <si>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</si>
  <si>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</si>
  <si>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</si>
  <si>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</si>
  <si>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</si>
  <si>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</si>
  <si>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</si>
  <si>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</si>
  <si>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</si>
  <si>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</si>
  <si>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</si>
  <si>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</si>
  <si>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</si>
  <si>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</si>
  <si>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</si>
  <si>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</si>
  <si>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</si>
  <si>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</si>
  <si>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</si>
  <si>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</si>
  <si>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</si>
  <si>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</si>
  <si>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</si>
  <si>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</si>
  <si>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</si>
  <si>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</si>
  <si>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</si>
  <si>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</si>
  <si>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</si>
  <si>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</si>
  <si>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</si>
  <si>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</si>
  <si>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</si>
  <si>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</si>
  <si>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</si>
  <si>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</si>
  <si>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</si>
  <si>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</si>
  <si>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</si>
  <si>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</si>
  <si>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</si>
  <si>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</si>
  <si>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</si>
  <si>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</si>
  <si>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</si>
  <si>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</si>
  <si>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</si>
  <si>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</si>
  <si>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</si>
  <si>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</si>
  <si>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</si>
  <si>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</si>
  <si>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</si>
  <si>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</si>
  <si>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</si>
  <si>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</si>
  <si>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</si>
  <si>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</si>
  <si>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</si>
  <si>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</si>
  <si>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</si>
  <si>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</si>
  <si>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</si>
  <si>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</si>
  <si>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</si>
  <si>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</si>
  <si>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</si>
  <si>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</si>
  <si>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</si>
  <si>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</si>
  <si>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</si>
  <si>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</si>
  <si>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</si>
  <si>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</si>
  <si>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</si>
  <si>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</si>
  <si>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</si>
  <si>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</si>
  <si>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</si>
  <si>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</si>
  <si>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</si>
  <si>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</si>
  <si>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</si>
  <si>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</si>
  <si>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</si>
  <si>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</si>
  <si>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</si>
  <si>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</si>
  <si>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</si>
  <si>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</si>
  <si>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</si>
  <si>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</si>
  <si>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</si>
  <si>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</si>
  <si>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</si>
  <si>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</si>
  <si>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</si>
  <si>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</si>
  <si>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</si>
  <si>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</si>
  <si>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</si>
  <si>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</si>
  <si>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</si>
  <si>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</si>
  <si>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</si>
  <si>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</si>
  <si>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</si>
  <si>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</si>
  <si>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</si>
  <si>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</si>
  <si>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</si>
  <si>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</si>
  <si>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</si>
  <si>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</si>
  <si>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</si>
  <si>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</si>
  <si>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</si>
  <si>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</si>
  <si>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</si>
  <si>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</si>
  <si>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</si>
  <si>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</si>
  <si>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</si>
  <si>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</si>
  <si>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</si>
  <si>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</si>
  <si>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</si>
  <si>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</si>
  <si>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</si>
  <si>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</si>
  <si>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</si>
  <si>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</si>
  <si>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</si>
  <si>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</si>
  <si>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</si>
  <si>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</si>
  <si>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</si>
  <si>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</si>
  <si>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</si>
  <si>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</si>
  <si>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</si>
  <si>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</si>
  <si>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</si>
  <si>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</si>
  <si>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</si>
  <si>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</si>
  <si>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</si>
  <si>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</si>
  <si>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</si>
  <si>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</si>
  <si>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</si>
  <si>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</si>
  <si>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</si>
  <si>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</si>
  <si>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</si>
  <si>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</si>
  <si>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</si>
  <si>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</si>
  <si>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</si>
  <si>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</si>
  <si>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</si>
  <si>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</si>
  <si>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</si>
  <si>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</si>
  <si>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</si>
  <si>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</si>
  <si>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</si>
  <si>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</si>
  <si>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</si>
  <si>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</si>
  <si>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</si>
  <si>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</si>
  <si>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</si>
  <si>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</si>
  <si>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</si>
  <si>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</si>
  <si>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</si>
  <si>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</si>
  <si>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</si>
  <si>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</si>
  <si>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</si>
  <si>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</si>
  <si>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</si>
  <si>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</si>
  <si>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</si>
  <si>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</si>
  <si>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</si>
  <si>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</si>
  <si>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</si>
  <si>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</si>
  <si>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</si>
  <si>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</si>
  <si>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</si>
  <si>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</si>
  <si>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</si>
  <si>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</si>
  <si>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</si>
  <si>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</si>
  <si>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</si>
  <si>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</si>
  <si>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</si>
  <si>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</si>
  <si>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</si>
  <si>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</si>
  <si>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</si>
  <si>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</si>
  <si>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</si>
  <si>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</si>
  <si>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</si>
  <si>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</si>
  <si>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</si>
  <si>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</si>
  <si>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</si>
  <si>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</si>
  <si>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</si>
  <si>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</si>
  <si>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</si>
  <si>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</si>
  <si>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</si>
  <si>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</si>
  <si>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</si>
  <si>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</si>
  <si>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</si>
  <si>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</si>
  <si>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</si>
  <si>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</si>
  <si>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</si>
  <si>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</si>
  <si>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</si>
  <si>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</si>
  <si>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</si>
  <si>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</si>
  <si>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</si>
  <si>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</si>
  <si>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</si>
  <si>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</si>
  <si>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</si>
  <si>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</si>
  <si>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</si>
  <si>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</si>
  <si>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</si>
  <si>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</si>
  <si>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</si>
  <si>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</si>
  <si>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</si>
  <si>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</si>
  <si>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</si>
  <si>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</si>
  <si>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</si>
  <si>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</si>
  <si>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</si>
  <si>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</si>
  <si>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</si>
  <si>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</si>
  <si>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</si>
  <si>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</si>
  <si>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</si>
  <si>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</si>
  <si>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</si>
  <si>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</si>
  <si>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</si>
  <si>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</si>
  <si>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</si>
  <si>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</si>
  <si>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</si>
  <si>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</si>
  <si>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</si>
  <si>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</si>
  <si>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</si>
  <si>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</si>
  <si>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</si>
  <si>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</si>
  <si>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</si>
  <si>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</si>
  <si>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</si>
  <si>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</si>
  <si>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</si>
  <si>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</si>
  <si>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</si>
  <si>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</si>
  <si>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</si>
  <si>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</si>
  <si>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</si>
  <si>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</si>
  <si>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</si>
  <si>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</si>
  <si>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</si>
  <si>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</si>
  <si>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</si>
  <si>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</si>
  <si>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</si>
  <si>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</si>
  <si>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</si>
  <si>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</si>
  <si>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</si>
  <si>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</si>
  <si>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</si>
  <si>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</si>
  <si>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</si>
  <si>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</si>
  <si>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</si>
  <si>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</si>
  <si>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</si>
  <si>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</si>
  <si>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</si>
  <si>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</si>
  <si>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</si>
  <si>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</si>
  <si>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</si>
  <si>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</si>
  <si>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</si>
  <si>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</si>
  <si>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</si>
  <si>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</si>
  <si>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</si>
  <si>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</si>
  <si>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</si>
  <si>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</si>
  <si>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</si>
  <si>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</si>
  <si>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</si>
  <si>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</si>
  <si>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</si>
  <si>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</si>
  <si>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</si>
  <si>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</si>
  <si>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</si>
  <si>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</si>
  <si>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</si>
  <si>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</si>
  <si>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</si>
  <si>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</si>
  <si>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</si>
  <si>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</si>
  <si>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</si>
  <si>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</si>
  <si>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</si>
  <si>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</si>
  <si>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</si>
  <si>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</si>
  <si>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</si>
  <si>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</si>
  <si>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</si>
  <si>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</si>
  <si>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</si>
  <si>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</si>
  <si>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</si>
  <si>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</si>
  <si>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</si>
  <si>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</si>
  <si>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</si>
  <si>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</si>
  <si>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</si>
  <si>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</si>
  <si>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</si>
  <si>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</si>
  <si>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</si>
  <si>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</si>
  <si>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</si>
  <si>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</si>
  <si>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</si>
  <si>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</si>
  <si>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</si>
  <si>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</si>
  <si>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</si>
  <si>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</si>
  <si>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</si>
  <si>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</si>
  <si>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</si>
  <si>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</si>
  <si>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</si>
  <si>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</si>
  <si>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</si>
  <si>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</si>
  <si>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</si>
  <si>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</si>
  <si>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</si>
  <si>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</si>
  <si>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</si>
  <si>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</si>
  <si>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</si>
  <si>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</si>
  <si>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</si>
  <si>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</si>
  <si>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</si>
  <si>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</si>
  <si>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</si>
  <si>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</si>
  <si>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</si>
  <si>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</si>
  <si>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</si>
  <si>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</si>
  <si>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</si>
  <si>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</si>
  <si>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</si>
  <si>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</si>
  <si>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</si>
  <si>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</si>
  <si>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</si>
  <si>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</si>
  <si>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</si>
  <si>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</si>
  <si>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</si>
  <si>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</si>
  <si>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</si>
  <si>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</si>
  <si>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</si>
  <si>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</si>
  <si>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</si>
  <si>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</si>
  <si>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</si>
  <si>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</si>
  <si>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</si>
  <si>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</si>
  <si>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</si>
  <si>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</si>
  <si>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</si>
  <si>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</si>
  <si>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</si>
  <si>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</si>
  <si>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</si>
  <si>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</si>
  <si>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</si>
  <si>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</si>
  <si>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</si>
  <si>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</si>
  <si>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</si>
  <si>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</si>
  <si>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</si>
  <si>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</si>
  <si>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</si>
  <si>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</si>
  <si>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</si>
  <si>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</si>
  <si>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</si>
  <si>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</si>
  <si>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</si>
  <si>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</si>
  <si>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</si>
  <si>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</si>
  <si>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</si>
  <si>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</si>
  <si>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</si>
  <si>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</si>
  <si>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</si>
  <si>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</si>
  <si>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</si>
  <si>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</si>
  <si>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</si>
  <si>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</si>
  <si>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</si>
  <si>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</si>
  <si>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</si>
  <si>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</si>
  <si>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</si>
  <si>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</si>
  <si>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</si>
  <si>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</si>
  <si>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</si>
  <si>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</si>
  <si>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</si>
  <si>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</si>
  <si>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</si>
  <si>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</si>
  <si>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</si>
  <si>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</si>
  <si>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</si>
  <si>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</si>
  <si>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</si>
  <si>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</si>
  <si>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</si>
  <si>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</si>
  <si>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</si>
  <si>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</si>
  <si>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</si>
  <si>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</si>
  <si>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</si>
  <si>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</si>
  <si>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</si>
  <si>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</si>
  <si>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</si>
  <si>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</si>
  <si>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</si>
  <si>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</si>
  <si>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</si>
  <si>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</si>
  <si>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</si>
  <si>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</si>
  <si>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</si>
  <si>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</si>
  <si>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</si>
  <si>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</si>
  <si>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</si>
  <si>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</si>
  <si>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</si>
  <si>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</si>
  <si>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</si>
  <si>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</si>
  <si>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</si>
  <si>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</si>
  <si>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</si>
  <si>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</si>
  <si>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</si>
  <si>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</si>
  <si>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</si>
  <si>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</si>
  <si>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</si>
  <si>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</si>
  <si>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</si>
  <si>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</si>
  <si>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</si>
  <si>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</si>
  <si>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</si>
  <si>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</si>
  <si>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</si>
  <si>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</si>
  <si>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</si>
  <si>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</si>
  <si>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</si>
  <si>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</si>
  <si>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</si>
  <si>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</si>
  <si>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</si>
  <si>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</si>
  <si>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</si>
  <si>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</si>
  <si>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</si>
  <si>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</si>
  <si>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</si>
  <si>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</si>
  <si>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</si>
  <si>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</si>
  <si>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</si>
  <si>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</si>
  <si>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</si>
  <si>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</si>
  <si>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</si>
  <si>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</si>
  <si>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</si>
  <si>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</si>
  <si>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</si>
  <si>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</si>
  <si>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</si>
  <si>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</si>
  <si>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</si>
  <si>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</si>
  <si>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</si>
  <si>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</si>
  <si>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</si>
  <si>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</si>
  <si>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</si>
  <si>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</si>
  <si>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</si>
  <si>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</si>
  <si>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</si>
  <si>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</si>
  <si>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</si>
  <si>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</si>
  <si>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</si>
  <si>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</si>
  <si>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</si>
  <si>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</si>
  <si>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</si>
  <si>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</si>
  <si>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</si>
  <si>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</si>
  <si>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</si>
  <si>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</si>
  <si>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</si>
  <si>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</si>
  <si>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</si>
  <si>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</si>
  <si>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</si>
  <si>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</si>
  <si>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</si>
  <si>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</si>
  <si>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</si>
  <si>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</si>
  <si>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</si>
  <si>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</si>
  <si>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</si>
  <si>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</si>
  <si>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</si>
  <si>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</si>
  <si>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</si>
  <si>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</si>
  <si>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</si>
  <si>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</si>
  <si>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</si>
  <si>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</si>
  <si>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</si>
  <si>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</si>
  <si>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</si>
  <si>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</si>
  <si>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</si>
  <si>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</si>
  <si>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</si>
  <si>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</si>
  <si>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</si>
  <si>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</si>
  <si>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</si>
  <si>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</si>
  <si>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</si>
  <si>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</si>
  <si>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</si>
  <si>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</si>
  <si>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</si>
  <si>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</si>
  <si>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</si>
  <si>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</si>
  <si>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</si>
  <si>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</si>
  <si>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</si>
  <si>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</si>
  <si>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</si>
  <si>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</si>
  <si>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</si>
  <si>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</si>
  <si>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</si>
  <si>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</si>
  <si>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</si>
  <si>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</si>
  <si>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</si>
  <si>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</si>
  <si>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</si>
  <si>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</si>
  <si>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</si>
  <si>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</si>
  <si>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</si>
  <si>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</si>
  <si>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</si>
  <si>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</si>
  <si>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</si>
  <si>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</si>
  <si>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</si>
  <si>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</si>
  <si>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</si>
  <si>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</si>
  <si>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</si>
  <si>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</si>
  <si>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</si>
  <si>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</si>
  <si>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</si>
  <si>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</si>
  <si>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</si>
  <si>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</si>
  <si>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</si>
  <si>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</si>
  <si>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</si>
  <si>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</si>
  <si>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</si>
  <si>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</si>
  <si>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</si>
  <si>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</si>
  <si>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</si>
  <si>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</si>
  <si>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</si>
  <si>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</si>
  <si>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</si>
  <si>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</si>
  <si>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</si>
  <si>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</si>
  <si>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</si>
  <si>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</si>
  <si>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</si>
  <si>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</si>
  <si>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</si>
  <si>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</si>
  <si>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</si>
  <si>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</si>
  <si>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</si>
  <si>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</si>
  <si>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</si>
  <si>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</si>
  <si>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</si>
  <si>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</si>
  <si>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</si>
  <si>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</si>
  <si>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</si>
  <si>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</si>
  <si>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</si>
  <si>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</si>
  <si>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</si>
  <si>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</si>
  <si>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</si>
  <si>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</si>
  <si>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</si>
  <si>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</si>
  <si>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</si>
  <si>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</si>
  <si>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</si>
  <si>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</si>
  <si>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</si>
  <si>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</si>
  <si>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</si>
  <si>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</si>
  <si>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</si>
  <si>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</si>
  <si>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</si>
  <si>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</si>
  <si>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</si>
  <si>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</si>
  <si>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</si>
  <si>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</si>
  <si>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</si>
  <si>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</si>
  <si>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</si>
  <si>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</si>
  <si>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</si>
  <si>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</si>
  <si>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</si>
  <si>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</si>
  <si>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</si>
  <si>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</si>
  <si>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</si>
  <si>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</si>
  <si>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</si>
  <si>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</si>
  <si>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</si>
  <si>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</si>
  <si>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</si>
  <si>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</si>
  <si>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</si>
  <si>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</si>
  <si>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</si>
  <si>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</si>
  <si>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</si>
  <si>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</si>
  <si>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</si>
  <si>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</si>
  <si>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</si>
  <si>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</si>
  <si>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</si>
  <si>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</si>
  <si>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</si>
  <si>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</si>
  <si>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</si>
  <si>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</si>
  <si>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</si>
  <si>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</si>
  <si>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</si>
  <si>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</si>
  <si>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</si>
  <si>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</si>
  <si>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</si>
  <si>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</si>
  <si>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</si>
  <si>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</si>
  <si>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</si>
  <si>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</si>
  <si>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</si>
  <si>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</si>
  <si>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</si>
  <si>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</si>
  <si>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</si>
  <si>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</si>
  <si>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</si>
  <si>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</si>
  <si>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</si>
  <si>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</si>
  <si>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</si>
  <si>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</si>
  <si>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</si>
  <si>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</si>
  <si>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</si>
  <si>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</si>
  <si>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</si>
  <si>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</si>
  <si>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</si>
  <si>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</si>
  <si>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</si>
  <si>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</si>
  <si>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</si>
  <si>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</si>
  <si>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</si>
  <si>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</si>
  <si>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</si>
  <si>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</si>
  <si>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</si>
  <si>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</si>
  <si>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</si>
  <si>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</si>
  <si>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</si>
  <si>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</si>
  <si>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</si>
  <si>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</si>
  <si>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</si>
  <si>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</si>
  <si>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</si>
  <si>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</si>
  <si>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</si>
  <si>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</si>
  <si>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</si>
  <si>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</si>
  <si>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</si>
  <si>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</si>
  <si>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</si>
  <si>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</si>
  <si>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</si>
  <si>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</si>
  <si>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</si>
  <si>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</si>
  <si>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</si>
  <si>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</si>
  <si>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</si>
  <si>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</si>
  <si>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</si>
  <si>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</si>
  <si>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</si>
  <si>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</si>
  <si>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</si>
  <si>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</si>
  <si>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</si>
  <si>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</si>
  <si>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</si>
  <si>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</si>
  <si>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</si>
  <si>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</si>
  <si>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</si>
  <si>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</si>
  <si>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</si>
  <si>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</si>
  <si>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</si>
  <si>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</si>
  <si>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</si>
  <si>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</si>
  <si>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</si>
  <si>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</si>
  <si>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</si>
  <si>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</si>
  <si>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</si>
  <si>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</si>
  <si>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</si>
  <si>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</si>
  <si>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</si>
  <si>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</si>
  <si>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</si>
  <si>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</si>
  <si>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</si>
  <si>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</si>
  <si>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</si>
  <si>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</si>
  <si>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</si>
  <si>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</si>
  <si>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</si>
  <si>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</si>
  <si>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</si>
  <si>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</si>
  <si>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</si>
  <si>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</si>
  <si>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</si>
  <si>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</si>
  <si>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</si>
  <si>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</si>
  <si>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</si>
  <si>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</si>
  <si>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</si>
  <si>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</si>
  <si>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</si>
  <si>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</si>
  <si>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</si>
  <si>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</si>
  <si>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</si>
  <si>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</si>
  <si>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</si>
  <si>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</si>
  <si>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</si>
  <si>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</si>
  <si>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</si>
  <si>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</si>
  <si>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</si>
  <si>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</si>
  <si>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</si>
  <si>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</si>
  <si>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</si>
  <si>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</si>
  <si>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</si>
  <si>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</si>
  <si>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</si>
  <si>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</si>
  <si>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</si>
  <si>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</si>
  <si>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</si>
  <si>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</si>
  <si>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</si>
  <si>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</si>
  <si>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</si>
  <si>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</si>
  <si>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</si>
  <si>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</si>
  <si>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</si>
  <si>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</si>
  <si>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</si>
  <si>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</si>
  <si>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</si>
  <si>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</si>
  <si>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</si>
  <si>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</si>
  <si>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</si>
  <si>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</si>
  <si>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</si>
  <si>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</si>
  <si>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</si>
  <si>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</si>
  <si>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</si>
  <si>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</si>
  <si>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</si>
  <si>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</si>
  <si>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</si>
  <si>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</si>
  <si>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</si>
  <si>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</si>
  <si>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</si>
  <si>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</si>
  <si>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</si>
  <si>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</si>
  <si>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</si>
  <si>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</si>
  <si>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</si>
  <si>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</si>
  <si>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</si>
  <si>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</si>
  <si>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</si>
  <si>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</si>
  <si>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</si>
  <si>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</si>
  <si>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</si>
  <si>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</si>
  <si>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</si>
  <si>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</si>
  <si>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</si>
  <si>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</si>
  <si>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</si>
  <si>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</si>
  <si>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</si>
  <si>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</si>
  <si>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</si>
  <si>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</si>
  <si>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</si>
  <si>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</si>
  <si>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</si>
  <si>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</si>
  <si>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</si>
  <si>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</si>
  <si>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</si>
  <si>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</si>
  <si>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</si>
  <si>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</si>
  <si>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</si>
  <si>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</si>
  <si>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</si>
  <si>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</si>
  <si>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</si>
  <si>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</si>
  <si>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</si>
  <si>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</si>
  <si>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</si>
  <si>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</si>
  <si>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</si>
  <si>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</si>
  <si>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</si>
  <si>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</si>
  <si>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</si>
  <si>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</si>
  <si>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</si>
  <si>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</si>
  <si>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</si>
  <si>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</si>
  <si>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</si>
  <si>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</si>
  <si>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</si>
  <si>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</si>
  <si>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</si>
  <si>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</si>
  <si>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</si>
  <si>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</si>
  <si>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</si>
  <si>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</si>
  <si>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</si>
  <si>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</si>
  <si>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</si>
  <si>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</si>
  <si>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</si>
  <si>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</si>
  <si>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</si>
  <si>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</si>
  <si>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</si>
  <si>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</si>
  <si>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</si>
  <si>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</si>
  <si>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</si>
  <si>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</si>
  <si>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</si>
  <si>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</si>
  <si>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</si>
  <si>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</si>
  <si>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</si>
  <si>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</si>
  <si>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</si>
  <si>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</si>
  <si>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</si>
  <si>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</si>
  <si>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</si>
  <si>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</si>
  <si>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</si>
  <si>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</si>
  <si>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</si>
  <si>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</si>
  <si>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</si>
  <si>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</si>
  <si>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</si>
  <si>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</si>
  <si>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</si>
  <si>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</si>
  <si>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</si>
  <si>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</si>
  <si>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</si>
  <si>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</si>
  <si>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</si>
  <si>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</si>
  <si>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</si>
  <si>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</si>
  <si>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</si>
  <si>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</si>
  <si>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</si>
  <si>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</si>
  <si>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</si>
  <si>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</si>
  <si>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</si>
  <si>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</si>
  <si>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</si>
  <si>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</si>
  <si>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</si>
  <si>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</si>
  <si>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</si>
  <si>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</si>
  <si>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</si>
  <si>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</si>
  <si>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</si>
  <si>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</si>
  <si>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</si>
  <si>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</si>
  <si>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</si>
  <si>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</si>
  <si>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</si>
  <si>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</si>
  <si>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</si>
  <si>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</si>
  <si>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</si>
  <si>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</si>
  <si>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</si>
  <si>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</si>
  <si>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</si>
  <si>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</si>
  <si>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</si>
  <si>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</si>
  <si>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</si>
  <si>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</si>
  <si>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</si>
  <si>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</si>
  <si>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</si>
  <si>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</si>
  <si>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</si>
  <si>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</si>
  <si>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</si>
  <si>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</si>
  <si>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</si>
  <si>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</si>
  <si>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</si>
  <si>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</si>
  <si>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</si>
  <si>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</si>
  <si>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</si>
  <si>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</si>
  <si>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</si>
  <si>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</si>
  <si>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</si>
  <si>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</si>
  <si>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</si>
  <si>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</si>
  <si>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</si>
  <si>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</si>
  <si>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</si>
  <si>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</si>
  <si>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</si>
  <si>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</si>
  <si>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</si>
  <si>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</si>
  <si>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</si>
  <si>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</si>
  <si>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</si>
  <si>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</si>
  <si>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</si>
  <si>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</si>
  <si>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</si>
  <si>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</si>
  <si>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</si>
  <si>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</si>
  <si>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</si>
  <si>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</si>
  <si>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</si>
  <si>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</si>
  <si>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</si>
  <si>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</si>
  <si>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</si>
  <si>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</si>
  <si>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</si>
  <si>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</si>
  <si>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</si>
  <si>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</si>
  <si>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</si>
  <si>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</si>
  <si>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</si>
  <si>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</si>
  <si>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</si>
  <si>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</si>
  <si>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</si>
  <si>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</si>
  <si>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</si>
  <si>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</si>
  <si>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</si>
  <si>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</si>
  <si>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</si>
  <si>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</si>
  <si>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</si>
  <si>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</si>
  <si>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</si>
  <si>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</si>
  <si>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</si>
  <si>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</si>
  <si>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</si>
  <si>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</si>
  <si>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</si>
  <si>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</si>
  <si>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</si>
  <si>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</si>
  <si>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</si>
  <si>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</si>
  <si>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</si>
  <si>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</si>
  <si>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</si>
  <si>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</si>
  <si>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</si>
  <si>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</si>
  <si>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</si>
  <si>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</si>
  <si>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</si>
  <si>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</si>
  <si>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</si>
  <si>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</si>
  <si>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</si>
  <si>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</si>
  <si>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</si>
  <si>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</si>
  <si>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</si>
  <si>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</si>
  <si>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</si>
  <si>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</si>
  <si>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</si>
  <si>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</si>
  <si>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</si>
  <si>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</si>
  <si>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</si>
  <si>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</si>
  <si>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</si>
  <si>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</si>
  <si>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</si>
  <si>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</si>
  <si>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</si>
  <si>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</si>
  <si>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</si>
  <si>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</si>
  <si>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</si>
  <si>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</si>
  <si>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</si>
  <si>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</si>
  <si>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</si>
  <si>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</si>
  <si>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</si>
  <si>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</si>
  <si>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</si>
  <si>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</si>
  <si>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</si>
  <si>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</si>
  <si>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</si>
  <si>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</si>
  <si>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</si>
  <si>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</si>
  <si>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</si>
  <si>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</si>
  <si>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</si>
  <si>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</si>
  <si>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</si>
  <si>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</si>
  <si>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</si>
  <si>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</si>
  <si>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</si>
  <si>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</si>
  <si>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</si>
  <si>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</si>
  <si>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</si>
  <si>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</si>
  <si>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</si>
  <si>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</si>
  <si>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</si>
  <si>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</si>
  <si>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</si>
  <si>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</si>
  <si>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</si>
  <si>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</si>
  <si>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</si>
  <si>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</si>
  <si>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</si>
  <si>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</si>
  <si>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</si>
  <si>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</si>
  <si>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</si>
  <si>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</si>
  <si>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</si>
  <si>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</si>
  <si>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</si>
  <si>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</si>
  <si>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</si>
  <si>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</si>
  <si>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</si>
  <si>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</si>
  <si>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</si>
  <si>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</si>
  <si>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</si>
  <si>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</si>
  <si>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</si>
  <si>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</si>
  <si>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</si>
  <si>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</si>
  <si>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</si>
  <si>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</si>
  <si>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</si>
  <si>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</si>
  <si>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</si>
  <si>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</si>
  <si>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</si>
  <si>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</si>
  <si>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</si>
  <si>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</si>
  <si>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</si>
  <si>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</si>
  <si>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</si>
  <si>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</si>
  <si>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</si>
  <si>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</si>
  <si>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</si>
  <si>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</si>
  <si>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</si>
  <si>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</si>
  <si>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</si>
  <si>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</si>
  <si>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</si>
  <si>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</si>
  <si>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</si>
  <si>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</si>
  <si>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</si>
  <si>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</si>
  <si>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</si>
  <si>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</si>
  <si>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</si>
  <si>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</si>
  <si>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</si>
  <si>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</si>
  <si>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</si>
  <si>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</si>
  <si>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</si>
  <si>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</si>
  <si>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</si>
  <si>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</si>
  <si>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</si>
  <si>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</si>
  <si>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</si>
  <si>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</si>
  <si>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</si>
  <si>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</si>
  <si>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</si>
  <si>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</si>
  <si>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</si>
  <si>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</si>
  <si>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</si>
  <si>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</si>
  <si>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</si>
  <si>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</si>
  <si>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</si>
  <si>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</si>
  <si>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</si>
  <si>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</si>
  <si>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</si>
  <si>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</si>
  <si>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</si>
  <si>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</si>
  <si>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</si>
  <si>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</si>
  <si>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</si>
  <si>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</si>
  <si>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</si>
  <si>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</si>
  <si>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</si>
  <si>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</si>
  <si>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</si>
  <si>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</si>
  <si>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</si>
  <si>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</si>
  <si>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</si>
  <si>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</si>
  <si>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</si>
  <si>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</si>
  <si>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</si>
  <si>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</si>
  <si>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</si>
  <si>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</si>
  <si>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</si>
  <si>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</si>
  <si>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</si>
  <si>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</si>
  <si>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</si>
  <si>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</si>
  <si>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</si>
  <si>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</si>
  <si>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</si>
  <si>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</si>
  <si>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</si>
  <si>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</si>
  <si>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</si>
  <si>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</si>
  <si>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</si>
  <si>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</si>
  <si>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</si>
  <si>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</si>
  <si>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</si>
  <si>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</si>
  <si>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</si>
  <si>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</si>
  <si>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</si>
  <si>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</si>
  <si>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</si>
  <si>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</si>
  <si>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</si>
  <si>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</si>
  <si>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</si>
  <si>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</si>
  <si>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</si>
  <si>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</si>
  <si>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</si>
  <si>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</si>
  <si>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</si>
  <si>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</si>
  <si>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</si>
  <si>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</si>
  <si>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</si>
  <si>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</si>
  <si>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</si>
  <si>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</si>
  <si>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</si>
  <si>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</si>
  <si>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</si>
  <si>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</si>
  <si>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</si>
  <si>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</si>
  <si>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</si>
  <si>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</si>
  <si>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</si>
  <si>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</si>
  <si>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</si>
  <si>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</si>
  <si>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</si>
  <si>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</si>
  <si>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</si>
  <si>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</si>
  <si>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</si>
  <si>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</si>
  <si>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</si>
  <si>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</si>
  <si>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</si>
  <si>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</si>
  <si>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</si>
  <si>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</si>
  <si>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</si>
  <si>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</si>
  <si>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</si>
  <si>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</si>
  <si>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</si>
  <si>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</si>
  <si>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</si>
  <si>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</si>
  <si>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</si>
  <si>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</si>
  <si>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</si>
  <si>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</si>
  <si>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</si>
  <si>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</si>
  <si>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</si>
  <si>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</si>
  <si>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</si>
  <si>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</si>
  <si>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</si>
  <si>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</si>
  <si>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</si>
  <si>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</si>
  <si>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</si>
  <si>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</si>
  <si>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</si>
  <si>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</si>
  <si>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</si>
  <si>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</si>
  <si>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</si>
  <si>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</si>
  <si>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</si>
  <si>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</si>
  <si>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</si>
  <si>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</si>
  <si>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</si>
  <si>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</si>
  <si>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</si>
  <si>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</si>
  <si>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</si>
  <si>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</si>
  <si>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</si>
  <si>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</si>
  <si>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</si>
  <si>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</si>
  <si>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</si>
  <si>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</si>
  <si>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</si>
  <si>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</si>
  <si>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</si>
  <si>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</si>
  <si>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</si>
  <si>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</si>
  <si>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</si>
  <si>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</si>
  <si>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</si>
  <si>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</si>
  <si>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</si>
  <si>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</si>
  <si>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</si>
  <si>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</si>
  <si>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</si>
  <si>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</si>
  <si>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</si>
  <si>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</si>
  <si>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</si>
  <si>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</si>
  <si>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</si>
  <si>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</si>
  <si>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</si>
  <si>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</si>
  <si>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</si>
  <si>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</si>
  <si>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</si>
  <si>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</si>
  <si>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</si>
  <si>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</si>
  <si>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</si>
  <si>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</si>
  <si>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</si>
  <si>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</si>
  <si>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</si>
  <si>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</si>
  <si>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</si>
  <si>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</si>
  <si>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</si>
  <si>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</si>
  <si>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</si>
  <si>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</si>
  <si>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</si>
  <si>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</si>
  <si>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</si>
  <si>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</si>
  <si>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</si>
  <si>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</si>
  <si>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</si>
  <si>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</si>
  <si>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</si>
  <si>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</si>
  <si>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</si>
  <si>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</si>
  <si>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</si>
  <si>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</si>
  <si>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</si>
  <si>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</si>
  <si>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</si>
  <si>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</si>
  <si>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</si>
  <si>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</si>
  <si>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</si>
  <si>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</si>
  <si>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</si>
  <si>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</si>
  <si>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</si>
  <si>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</si>
  <si>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</si>
  <si>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</si>
  <si>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</si>
  <si>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</si>
  <si>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</si>
  <si>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</si>
  <si>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</si>
  <si>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</si>
  <si>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</si>
  <si>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</si>
  <si>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</si>
  <si>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</si>
  <si>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</si>
  <si>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</si>
  <si>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</si>
  <si>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</si>
  <si>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</si>
  <si>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</si>
  <si>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</si>
  <si>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</si>
  <si>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</si>
  <si>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</si>
  <si>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</si>
  <si>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</si>
  <si>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</si>
  <si>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</si>
  <si>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</si>
  <si>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</si>
  <si>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</si>
  <si>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</si>
  <si>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</si>
  <si>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</si>
  <si>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</si>
  <si>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</si>
  <si>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</si>
  <si>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</si>
  <si>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</si>
  <si>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</si>
  <si>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</si>
  <si>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</si>
  <si>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</si>
  <si>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</si>
  <si>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</si>
  <si>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</si>
  <si>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</si>
  <si>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</si>
  <si>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</si>
  <si>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</si>
  <si>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</si>
  <si>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</si>
  <si>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</si>
  <si>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</si>
  <si>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</si>
  <si>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</si>
  <si>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</si>
  <si>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</si>
  <si>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</si>
  <si>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</si>
  <si>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</si>
  <si>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</si>
  <si>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</si>
  <si>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</si>
  <si>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</si>
  <si>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</si>
  <si>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</si>
  <si>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</si>
  <si>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</si>
  <si>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</si>
  <si>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</si>
  <si>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</si>
  <si>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</si>
  <si>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</si>
  <si>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</si>
  <si>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</si>
  <si>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</si>
  <si>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</si>
  <si>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</si>
  <si>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</si>
  <si>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</si>
  <si>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</si>
  <si>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</si>
  <si>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</si>
  <si>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</si>
  <si>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</si>
  <si>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</si>
  <si>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</si>
  <si>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</si>
  <si>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</si>
  <si>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</si>
  <si>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</si>
  <si>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</si>
  <si>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</si>
  <si>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</si>
  <si>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</si>
  <si>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</si>
  <si>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</si>
  <si>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</si>
  <si>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</si>
  <si>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</si>
  <si>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</si>
  <si>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</si>
  <si>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</si>
  <si>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</si>
  <si>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</si>
  <si>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</si>
  <si>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</si>
  <si>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</si>
  <si>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</si>
  <si>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</si>
  <si>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</si>
  <si>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</si>
  <si>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</si>
  <si>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</si>
  <si>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</si>
  <si>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</si>
  <si>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</si>
  <si>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</si>
  <si>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</si>
  <si>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</si>
  <si>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</si>
  <si>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</si>
  <si>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</si>
  <si>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</si>
  <si>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</si>
  <si>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</si>
  <si>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</si>
  <si>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</si>
  <si>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</si>
  <si>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</si>
  <si>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</si>
  <si>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</si>
  <si>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</si>
  <si>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</si>
  <si>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</si>
  <si>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</si>
  <si>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</si>
  <si>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</si>
  <si>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</si>
  <si>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</si>
  <si>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</si>
  <si>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</si>
  <si>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</si>
  <si>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</si>
  <si>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</si>
  <si>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</si>
  <si>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</si>
  <si>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</si>
  <si>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</si>
  <si>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</si>
  <si>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</si>
  <si>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</si>
  <si>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</si>
  <si>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</si>
  <si>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</si>
  <si>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</si>
  <si>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</si>
  <si>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</si>
  <si>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</si>
  <si>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</si>
  <si>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</si>
  <si>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</si>
  <si>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</si>
  <si>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</si>
  <si>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</si>
  <si>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</si>
  <si>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</si>
  <si>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</si>
  <si>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</si>
  <si>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</si>
  <si>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</si>
  <si>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</si>
  <si>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</si>
  <si>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</si>
  <si>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</si>
  <si>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</si>
  <si>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</si>
  <si>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</si>
  <si>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</si>
  <si>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</si>
  <si>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</si>
  <si>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</si>
  <si>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</si>
  <si>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</si>
  <si>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</si>
  <si>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</si>
  <si>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</si>
  <si>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</si>
  <si>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</si>
  <si>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</si>
  <si>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</si>
  <si>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</si>
  <si>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</si>
  <si>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</si>
  <si>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</si>
  <si>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</si>
  <si>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</si>
  <si>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</si>
  <si>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</si>
  <si>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</si>
  <si>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</si>
  <si>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</si>
  <si>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</si>
  <si>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</si>
  <si>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</si>
  <si>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</si>
  <si>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</si>
  <si>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</si>
  <si>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</si>
  <si>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</si>
  <si>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</si>
  <si>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</si>
  <si>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</si>
  <si>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</si>
  <si>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</si>
  <si>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</si>
  <si>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</si>
  <si>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</si>
  <si>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</si>
  <si>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</si>
  <si>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</si>
  <si>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</si>
  <si>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</si>
  <si>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</si>
  <si>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</si>
  <si>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</si>
  <si>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</si>
  <si>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</si>
  <si>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</si>
  <si>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</si>
  <si>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</si>
  <si>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</si>
  <si>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</si>
  <si>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</si>
  <si>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</si>
  <si>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</si>
  <si>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</si>
  <si>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</si>
  <si>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</si>
  <si>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</si>
  <si>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</si>
  <si>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</si>
  <si>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</si>
  <si>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</si>
  <si>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</si>
  <si>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</si>
  <si>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</si>
  <si>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</si>
  <si>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</si>
  <si>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</si>
  <si>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</si>
  <si>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</si>
  <si>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</si>
  <si>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</si>
  <si>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</si>
  <si>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</si>
  <si>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</si>
  <si>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</si>
  <si>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</si>
  <si>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</si>
  <si>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</si>
  <si>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</si>
  <si>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</si>
  <si>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</si>
  <si>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</si>
  <si>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</si>
  <si>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</si>
  <si>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</si>
  <si>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</si>
  <si>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</si>
  <si>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</si>
  <si>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</si>
  <si>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</si>
  <si>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</si>
  <si>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</si>
  <si>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</si>
  <si>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</si>
  <si>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</si>
  <si>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</si>
  <si>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</si>
  <si>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</si>
  <si>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</si>
  <si>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</si>
  <si>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</si>
  <si>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</si>
  <si>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</si>
  <si>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</si>
  <si>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</si>
  <si>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</si>
  <si>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</si>
  <si>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</si>
  <si>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</si>
  <si>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</si>
  <si>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</si>
  <si>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</si>
  <si>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</si>
  <si>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</si>
  <si>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</si>
  <si>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</si>
  <si>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</si>
  <si>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</si>
  <si>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</si>
  <si>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</si>
  <si>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</si>
  <si>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</si>
  <si>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</si>
  <si>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</si>
  <si>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</si>
  <si>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</si>
  <si>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</si>
  <si>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</si>
  <si>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</si>
  <si>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</si>
  <si>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</si>
  <si>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</si>
  <si>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</si>
  <si>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</si>
  <si>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</si>
  <si>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</si>
  <si>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</si>
  <si>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</si>
  <si>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</si>
  <si>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</si>
  <si>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</si>
  <si>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</si>
  <si>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</si>
  <si>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</si>
  <si>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</si>
  <si>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</si>
  <si>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</si>
  <si>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</si>
  <si>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</si>
  <si>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</si>
  <si>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</si>
  <si>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</si>
  <si>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</si>
  <si>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</si>
  <si>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</si>
  <si>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</si>
  <si>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</si>
  <si>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</si>
  <si>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</si>
  <si>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</si>
  <si>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</si>
  <si>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</si>
  <si>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</si>
  <si>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</si>
  <si>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</si>
  <si>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</si>
  <si>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</si>
  <si>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</si>
  <si>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</si>
  <si>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</si>
  <si>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</si>
  <si>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</si>
  <si>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</si>
  <si>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</si>
  <si>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</si>
  <si>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</si>
  <si>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</si>
  <si>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</si>
  <si>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</si>
  <si>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</si>
  <si>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</si>
  <si>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</si>
  <si>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</si>
  <si>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</si>
  <si>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</si>
  <si>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</si>
  <si>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</si>
  <si>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</si>
  <si>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</si>
  <si>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</si>
  <si>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</si>
  <si>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</si>
  <si>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</si>
  <si>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</si>
  <si>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</si>
  <si>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</si>
  <si>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</si>
  <si>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</si>
  <si>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</si>
  <si>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</si>
  <si>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</si>
  <si>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</si>
  <si>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</si>
  <si>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</si>
  <si>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</si>
  <si>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</si>
  <si>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</si>
  <si>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</si>
  <si>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</si>
  <si>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</si>
  <si>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</si>
  <si>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</si>
  <si>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</si>
  <si>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</si>
  <si>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</si>
  <si>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</si>
  <si>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</si>
  <si>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</si>
  <si>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</si>
  <si>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</si>
  <si>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</si>
  <si>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</si>
  <si>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</si>
  <si>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</si>
  <si>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</si>
  <si>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</si>
  <si>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</si>
  <si>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</si>
  <si>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</si>
  <si>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</si>
  <si>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</si>
  <si>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</si>
  <si>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</si>
  <si>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</si>
  <si>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</si>
  <si>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</si>
  <si>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</si>
  <si>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</si>
  <si>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</si>
  <si>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</si>
  <si>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</si>
  <si>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</si>
  <si>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</si>
  <si>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</si>
  <si>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</si>
  <si>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</si>
  <si>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</si>
  <si>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</si>
  <si>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</si>
  <si>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</si>
  <si>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</si>
  <si>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</si>
  <si>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</si>
  <si>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</si>
  <si>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</si>
  <si>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</si>
  <si>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</si>
  <si>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</si>
  <si>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</si>
  <si>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</si>
  <si>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</si>
  <si>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</si>
  <si>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</si>
  <si>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</si>
  <si>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</si>
  <si>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</si>
  <si>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</si>
  <si>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</si>
  <si>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</si>
  <si>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</si>
  <si>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</si>
  <si>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</si>
  <si>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</si>
  <si>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</si>
  <si>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</si>
  <si>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</si>
  <si>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</si>
  <si>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</si>
  <si>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</si>
  <si>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</si>
  <si>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</si>
  <si>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</si>
  <si>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</si>
  <si>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</si>
  <si>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</si>
  <si>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</si>
  <si>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</si>
  <si>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</si>
  <si>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</si>
  <si>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</si>
  <si>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</si>
  <si>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</si>
  <si>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</si>
  <si>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</si>
  <si>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</si>
  <si>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</si>
  <si>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</si>
  <si>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</si>
  <si>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</si>
  <si>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</si>
  <si>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</si>
  <si>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</si>
  <si>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</si>
  <si>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</si>
  <si>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</si>
  <si>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</si>
  <si>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</si>
  <si>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</si>
  <si>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</si>
  <si>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</si>
  <si>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</si>
  <si>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</si>
  <si>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</si>
  <si>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</si>
  <si>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</si>
  <si>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</si>
  <si>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</si>
  <si>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</si>
  <si>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</si>
  <si>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</si>
  <si>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</si>
  <si>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</si>
  <si>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</si>
  <si>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</si>
  <si>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</si>
  <si>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</si>
  <si>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</si>
  <si>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</si>
  <si>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</si>
  <si>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</si>
  <si>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</si>
  <si>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</si>
  <si>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</si>
  <si>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</si>
  <si>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</si>
  <si>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</si>
  <si>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</si>
  <si>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</si>
  <si>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</si>
  <si>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</si>
  <si>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</si>
  <si>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</si>
  <si>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</si>
  <si>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</si>
  <si>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</si>
  <si>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</si>
  <si>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</si>
  <si>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</si>
  <si>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</si>
  <si>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</si>
  <si>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</si>
  <si>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</si>
  <si>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</si>
  <si>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</si>
  <si>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</si>
  <si>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</si>
  <si>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</si>
  <si>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</si>
  <si>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</si>
  <si>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</si>
  <si>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</si>
  <si>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</si>
  <si>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</si>
  <si>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</si>
  <si>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</si>
  <si>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</si>
  <si>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</si>
  <si>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</si>
  <si>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</si>
  <si>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</si>
  <si>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</si>
  <si>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</si>
  <si>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</si>
  <si>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</si>
  <si>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</si>
  <si>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</si>
  <si>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</si>
  <si>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</si>
  <si>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</si>
  <si>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</si>
  <si>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</si>
  <si>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</si>
  <si>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</si>
  <si>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</si>
  <si>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</si>
  <si>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</si>
  <si>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</si>
  <si>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</si>
  <si>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</si>
  <si>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</si>
  <si>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</si>
  <si>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</si>
  <si>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</si>
  <si>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</si>
  <si>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</si>
  <si>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</si>
  <si>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</si>
  <si>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</si>
  <si>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</si>
  <si>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</si>
  <si>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</si>
  <si>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</si>
  <si>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</si>
  <si>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</si>
  <si>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</si>
  <si>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</si>
  <si>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</si>
  <si>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</si>
  <si>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</si>
  <si>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</si>
  <si>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</si>
  <si>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</si>
  <si>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</si>
  <si>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</si>
  <si>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</si>
  <si>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</si>
  <si>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</si>
  <si>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</si>
  <si>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</si>
  <si>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</si>
  <si>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</si>
  <si>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</si>
  <si>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</si>
  <si>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</si>
  <si>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</si>
  <si>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</si>
  <si>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</si>
  <si>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</si>
  <si>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</si>
  <si>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</si>
  <si>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</si>
  <si>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</si>
  <si>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</si>
  <si>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</si>
  <si>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</si>
  <si>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</si>
  <si>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</si>
  <si>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</si>
  <si>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</si>
  <si>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</si>
  <si>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</si>
  <si>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</si>
  <si>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</si>
  <si>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</si>
  <si>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</si>
  <si>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</si>
  <si>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</si>
  <si>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</si>
  <si>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</si>
  <si>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</si>
  <si>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</si>
  <si>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</si>
  <si>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</si>
  <si>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</si>
  <si>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</si>
  <si>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</si>
  <si>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</si>
  <si>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</si>
  <si>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</si>
  <si>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</si>
  <si>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</si>
  <si>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</si>
  <si>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</si>
  <si>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</si>
  <si>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</si>
  <si>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</si>
  <si>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</si>
  <si>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</si>
  <si>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</si>
  <si>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</si>
  <si>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</si>
  <si>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</si>
  <si>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</si>
  <si>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</si>
  <si>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</si>
  <si>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</si>
  <si>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</si>
  <si>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</si>
  <si>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</si>
  <si>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</si>
  <si>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</si>
  <si>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</si>
  <si>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</si>
  <si>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</si>
  <si>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</si>
  <si>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</si>
  <si>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</si>
  <si>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</si>
  <si>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</si>
  <si>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</si>
  <si>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</si>
  <si>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</si>
  <si>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</si>
  <si>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</si>
  <si>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</si>
  <si>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</si>
  <si>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</si>
  <si>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</si>
  <si>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</si>
  <si>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</si>
  <si>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</si>
  <si>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</si>
  <si>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</si>
  <si>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</si>
  <si>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</si>
  <si>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</si>
  <si>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</si>
  <si>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</si>
  <si>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</si>
  <si>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</si>
  <si>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</si>
  <si>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</si>
  <si>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</si>
  <si>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</si>
  <si>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</si>
  <si>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</si>
  <si>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</si>
  <si>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</si>
  <si>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</si>
  <si>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</si>
  <si>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</si>
  <si>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</si>
  <si>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</si>
  <si>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</si>
  <si>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</si>
  <si>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</si>
  <si>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</si>
  <si>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</si>
  <si>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</si>
  <si>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</si>
  <si>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</si>
  <si>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</si>
  <si>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</si>
  <si>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</si>
  <si>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</si>
  <si>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</si>
  <si>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</si>
  <si>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</si>
  <si>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</si>
  <si>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</si>
  <si>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</si>
  <si>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</si>
  <si>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</si>
  <si>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</si>
  <si>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</si>
  <si>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</si>
  <si>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</si>
  <si>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</si>
  <si>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</si>
  <si>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</si>
  <si>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</si>
  <si>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</si>
  <si>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</si>
  <si>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</si>
  <si>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</si>
  <si>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</si>
  <si>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</si>
  <si>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</si>
  <si>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</si>
  <si>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</si>
  <si>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</si>
  <si>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</si>
  <si>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</si>
  <si>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</si>
  <si>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</si>
  <si>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</si>
  <si>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</si>
  <si>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</si>
  <si>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</si>
  <si>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</si>
  <si>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</si>
  <si>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</si>
  <si>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</si>
  <si>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</si>
  <si>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</si>
  <si>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</si>
  <si>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</si>
  <si>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</si>
  <si>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</si>
  <si>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</si>
  <si>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</si>
  <si>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</si>
  <si>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</si>
  <si>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</si>
  <si>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</si>
  <si>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</si>
  <si>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</si>
  <si>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</si>
  <si>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</si>
  <si>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</si>
  <si>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</si>
  <si>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</si>
  <si>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</si>
  <si>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</si>
  <si>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</si>
  <si>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</si>
  <si>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</si>
  <si>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</si>
  <si>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</si>
  <si>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</si>
  <si>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</si>
  <si>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</si>
  <si>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</si>
  <si>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</si>
  <si>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</si>
  <si>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</si>
  <si>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</si>
  <si>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</si>
  <si>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</si>
  <si>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</si>
  <si>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</si>
  <si>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</si>
  <si>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</si>
  <si>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</si>
  <si>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</si>
  <si>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</si>
  <si>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</si>
  <si>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</si>
  <si>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</si>
  <si>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</si>
  <si>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</si>
  <si>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</si>
  <si>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</si>
  <si>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</si>
  <si>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</si>
  <si>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</si>
  <si>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</si>
  <si>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</si>
  <si>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</si>
  <si>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</si>
  <si>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</si>
  <si>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</si>
  <si>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</si>
  <si>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</si>
  <si>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</si>
  <si>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</si>
  <si>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</si>
  <si>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</si>
  <si>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</si>
  <si>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</si>
  <si>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</si>
  <si>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</si>
  <si>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</si>
  <si>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</si>
  <si>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</si>
  <si>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</si>
  <si>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</si>
  <si>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</si>
  <si>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</si>
  <si>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</si>
  <si>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</si>
  <si>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</si>
  <si>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</si>
  <si>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</si>
  <si>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</si>
  <si>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</si>
  <si>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</si>
  <si>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</si>
  <si>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</si>
  <si>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</si>
  <si>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</si>
  <si>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</si>
  <si>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</si>
  <si>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</si>
  <si>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</si>
  <si>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</si>
  <si>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</si>
  <si>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</si>
  <si>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</si>
  <si>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</si>
  <si>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</si>
  <si>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</si>
  <si>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</si>
  <si>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</si>
  <si>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</si>
  <si>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</si>
  <si>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</si>
  <si>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</si>
  <si>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</si>
  <si>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</si>
  <si>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</si>
  <si>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</si>
  <si>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</si>
  <si>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</si>
  <si>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</si>
  <si>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</si>
  <si>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</si>
  <si>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</si>
  <si>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</si>
  <si>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</si>
  <si>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</si>
  <si>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</si>
  <si>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</si>
  <si>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</si>
  <si>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</si>
  <si>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</si>
  <si>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</si>
  <si>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</si>
  <si>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</si>
  <si>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</si>
  <si>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</si>
  <si>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</si>
  <si>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</si>
  <si>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</si>
  <si>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</si>
  <si>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</si>
  <si>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</si>
  <si>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</si>
  <si>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</si>
  <si>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</si>
  <si>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</si>
  <si>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</si>
  <si>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</si>
  <si>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</si>
  <si>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</si>
  <si>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</si>
  <si>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</si>
  <si>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</si>
  <si>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</si>
  <si>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</si>
  <si>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</si>
  <si>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</si>
  <si>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</si>
  <si>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</si>
  <si>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</si>
  <si>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</si>
  <si>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</si>
  <si>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</si>
  <si>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</si>
  <si>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</si>
  <si>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</si>
  <si>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</si>
  <si>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</si>
  <si>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</si>
  <si>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</si>
  <si>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</si>
  <si>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</si>
  <si>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</si>
  <si>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</si>
  <si>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</si>
  <si>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</si>
  <si>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</si>
  <si>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</si>
  <si>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</si>
  <si>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</si>
  <si>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</si>
  <si>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</si>
  <si>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</si>
  <si>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</si>
  <si>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</si>
  <si>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</si>
  <si>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</si>
  <si>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</si>
  <si>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</si>
  <si>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</si>
  <si>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</si>
  <si>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</si>
  <si>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</si>
  <si>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</si>
  <si>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</si>
  <si>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</si>
  <si>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</si>
  <si>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</si>
  <si>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</si>
  <si>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</si>
  <si>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</si>
  <si>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</si>
  <si>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</si>
  <si>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</si>
  <si>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</si>
  <si>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</si>
  <si>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</si>
  <si>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</si>
  <si>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</si>
  <si>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</si>
  <si>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</si>
  <si>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</si>
  <si>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</si>
  <si>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</si>
  <si>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</si>
  <si>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</si>
  <si>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</si>
  <si>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</si>
  <si>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</si>
  <si>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</si>
  <si>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</si>
  <si>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</si>
  <si>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</si>
  <si>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</si>
  <si>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</si>
  <si>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</si>
  <si>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</si>
  <si>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</si>
  <si>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</si>
  <si>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</si>
  <si>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</si>
  <si>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</si>
  <si>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</si>
  <si>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</si>
  <si>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</si>
  <si>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</si>
  <si>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</si>
  <si>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</si>
  <si>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</si>
  <si>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</si>
  <si>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</si>
  <si>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</si>
  <si>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</si>
  <si>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</si>
  <si>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</si>
  <si>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</si>
  <si>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</si>
  <si>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</si>
  <si>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</si>
  <si>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</si>
  <si>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</si>
  <si>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</si>
  <si>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</si>
  <si>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</si>
  <si>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</si>
  <si>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</si>
  <si>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</si>
  <si>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</si>
  <si>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</si>
  <si>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</si>
  <si>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</si>
  <si>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</si>
  <si>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</si>
  <si>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</si>
  <si>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</si>
  <si>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</si>
  <si>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</si>
  <si>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</si>
  <si>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</si>
  <si>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</si>
  <si>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</si>
  <si>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</si>
  <si>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</si>
  <si>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</si>
  <si>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</si>
  <si>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</si>
  <si>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</si>
  <si>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</si>
  <si>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</si>
  <si>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</si>
  <si>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</si>
  <si>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</si>
  <si>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</si>
  <si>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</si>
  <si>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</si>
  <si>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</si>
  <si>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</si>
  <si>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</si>
  <si>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</si>
  <si>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</si>
  <si>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</si>
  <si>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</si>
  <si>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</si>
  <si>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</si>
  <si>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</si>
  <si>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</si>
  <si>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</si>
  <si>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</si>
  <si>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</si>
  <si>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</si>
  <si>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</si>
  <si>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</si>
  <si>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</si>
  <si>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</si>
  <si>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</si>
  <si>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</si>
  <si>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</si>
  <si>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</si>
  <si>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</si>
  <si>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</si>
  <si>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</si>
  <si>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</si>
  <si>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</si>
  <si>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</si>
  <si>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</si>
  <si>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</si>
  <si>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</si>
  <si>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</si>
  <si>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</si>
  <si>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</si>
  <si>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</si>
  <si>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</si>
  <si>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</si>
  <si>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</si>
  <si>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</si>
  <si>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</si>
  <si>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</si>
  <si>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</si>
  <si>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</si>
  <si>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</si>
  <si>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</si>
  <si>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</si>
  <si>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</si>
  <si>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</si>
  <si>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</si>
  <si>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</si>
  <si>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</si>
  <si>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</si>
  <si>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</si>
  <si>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</si>
  <si>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</si>
  <si>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</si>
  <si>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</si>
  <si>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</si>
  <si>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</si>
  <si>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</si>
  <si>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</si>
  <si>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</si>
  <si>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</si>
  <si>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</si>
  <si>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</si>
  <si>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</si>
  <si>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</si>
  <si>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</si>
  <si>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</si>
  <si>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</si>
  <si>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</si>
  <si>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</si>
  <si>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</si>
  <si>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</si>
  <si>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</si>
  <si>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</si>
  <si>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</si>
  <si>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</si>
  <si>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</si>
  <si>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</si>
  <si>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</si>
  <si>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</si>
  <si>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</si>
  <si>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</si>
  <si>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</si>
  <si>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</si>
  <si>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</si>
  <si>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</si>
  <si>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</si>
  <si>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</si>
  <si>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</si>
  <si>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</si>
  <si>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</si>
  <si>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</si>
  <si>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</si>
  <si>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</si>
  <si>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</si>
  <si>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</si>
  <si>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</si>
  <si>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</si>
  <si>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</si>
  <si>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</si>
  <si>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</si>
  <si>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</si>
  <si>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</si>
  <si>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</si>
  <si>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</si>
  <si>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</si>
  <si>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</si>
  <si>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</si>
  <si>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</si>
  <si>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</si>
  <si>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</si>
  <si>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</si>
  <si>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</si>
  <si>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</si>
  <si>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</si>
  <si>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</si>
  <si>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</si>
  <si>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</si>
  <si>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</si>
  <si>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</si>
  <si>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</si>
  <si>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</si>
  <si>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</si>
  <si>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</si>
  <si>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</si>
  <si>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</si>
  <si>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</si>
  <si>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</si>
  <si>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</si>
  <si>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</si>
  <si>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</si>
  <si>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</si>
  <si>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</si>
  <si>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</si>
  <si>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</si>
  <si>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</si>
  <si>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</si>
  <si>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</si>
  <si>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</si>
  <si>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</si>
  <si>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</si>
  <si>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</si>
  <si>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</si>
  <si>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</si>
  <si>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</si>
  <si>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</si>
  <si>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</si>
  <si>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</si>
  <si>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</si>
  <si>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</si>
  <si>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</si>
  <si>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</si>
  <si>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</si>
  <si>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</si>
  <si>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</si>
  <si>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</si>
  <si>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</si>
  <si>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</si>
  <si>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</si>
  <si>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</si>
  <si>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</si>
  <si>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</si>
  <si>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</si>
  <si>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</si>
  <si>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</si>
  <si>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</si>
  <si>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</si>
  <si>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</si>
  <si>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</si>
  <si>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</si>
  <si>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</si>
  <si>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</si>
  <si>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</si>
  <si>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</si>
  <si>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</si>
  <si>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</si>
  <si>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</si>
  <si>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</si>
  <si>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</si>
  <si>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</si>
  <si>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</si>
  <si>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</si>
  <si>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</si>
  <si>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</si>
  <si>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</si>
  <si>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</si>
  <si>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</si>
  <si>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</si>
  <si>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</si>
  <si>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</si>
  <si>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</si>
  <si>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</si>
  <si>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</si>
  <si>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</si>
  <si>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</si>
  <si>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</si>
  <si>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</si>
  <si>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</si>
  <si>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</si>
  <si>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</si>
  <si>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</si>
  <si>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</si>
  <si>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</si>
  <si>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</si>
  <si>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</si>
  <si>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</si>
  <si>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</si>
  <si>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</si>
  <si>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</si>
  <si>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</si>
  <si>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</si>
  <si>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</si>
  <si>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</si>
  <si>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</si>
  <si>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</si>
  <si>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</si>
  <si>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</si>
  <si>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</si>
  <si>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</si>
  <si>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</si>
  <si>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</si>
  <si>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</si>
  <si>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</si>
  <si>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</si>
  <si>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</si>
  <si>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</si>
  <si>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</si>
  <si>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</si>
  <si>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</si>
  <si>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</si>
  <si>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</si>
  <si>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</si>
  <si>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</si>
  <si>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</si>
  <si>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</si>
  <si>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</si>
  <si>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</si>
  <si>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</si>
  <si>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</si>
  <si>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</si>
  <si>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</si>
  <si>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</si>
  <si>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</si>
  <si>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</si>
  <si>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</si>
  <si>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</si>
  <si>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</si>
  <si>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</si>
  <si>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</si>
  <si>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</si>
  <si>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</si>
  <si>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</si>
  <si>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</si>
  <si>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</si>
  <si>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</si>
  <si>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</si>
  <si>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</si>
  <si>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</si>
  <si>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</si>
  <si>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</si>
  <si>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</si>
  <si>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</si>
  <si>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</si>
  <si>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</si>
  <si>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</si>
  <si>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</si>
  <si>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</si>
  <si>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</si>
  <si>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</si>
  <si>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</si>
  <si>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</si>
  <si>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</si>
  <si>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</si>
  <si>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</si>
  <si>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</si>
  <si>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</si>
  <si>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</si>
  <si>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</si>
  <si>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</si>
  <si>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</si>
  <si>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</si>
  <si>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</si>
  <si>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</si>
  <si>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</si>
  <si>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</si>
  <si>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</si>
  <si>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</si>
  <si>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</si>
  <si>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</si>
  <si>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</si>
  <si>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</si>
  <si>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</si>
  <si>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</si>
  <si>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</si>
  <si>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</si>
  <si>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</si>
  <si>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</si>
  <si>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</si>
  <si>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</si>
  <si>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</si>
  <si>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</si>
  <si>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</si>
  <si>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</si>
  <si>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</si>
  <si>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</si>
  <si>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</si>
  <si>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</si>
  <si>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</si>
  <si>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</si>
  <si>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</si>
  <si>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</si>
  <si>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</si>
  <si>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</si>
  <si>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</si>
  <si>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</si>
  <si>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</si>
  <si>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</si>
  <si>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</si>
  <si>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</si>
  <si>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</si>
  <si>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</si>
  <si>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</si>
  <si>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</si>
  <si>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</si>
  <si>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</si>
  <si>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</si>
  <si>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</si>
  <si>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</si>
  <si>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</si>
  <si>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</si>
  <si>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</si>
  <si>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</si>
  <si>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</si>
  <si>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</si>
  <si>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</si>
  <si>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</si>
  <si>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</si>
  <si>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</si>
  <si>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</si>
  <si>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</si>
  <si>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</si>
  <si>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</si>
  <si>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</si>
  <si>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</si>
  <si>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</si>
  <si>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</si>
  <si>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</si>
  <si>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</si>
  <si>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</si>
  <si>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</si>
  <si>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</si>
  <si>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</si>
  <si>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</si>
  <si>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</si>
  <si>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</si>
  <si>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</si>
  <si>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</si>
  <si>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</si>
  <si>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</si>
  <si>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</si>
  <si>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</si>
  <si>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</si>
  <si>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</si>
  <si>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</si>
  <si>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</si>
  <si>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</si>
  <si>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</si>
  <si>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</si>
  <si>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</si>
  <si>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</si>
  <si>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</si>
  <si>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</si>
  <si>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</si>
  <si>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</si>
  <si>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</si>
  <si>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</si>
  <si>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</si>
  <si>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</si>
  <si>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</si>
  <si>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</si>
  <si>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</si>
  <si>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</si>
  <si>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</si>
  <si>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</si>
  <si>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</si>
  <si>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</si>
  <si>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</si>
  <si>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</si>
  <si>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</si>
  <si>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</si>
  <si>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</si>
  <si>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</si>
  <si>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</si>
  <si>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</si>
  <si>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</si>
  <si>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</si>
  <si>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</si>
  <si>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</si>
  <si>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</si>
  <si>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</si>
  <si>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</si>
  <si>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</si>
  <si>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</si>
  <si>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</si>
  <si>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</si>
  <si>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</si>
  <si>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</si>
  <si>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</si>
  <si>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</si>
  <si>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</si>
  <si>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</si>
  <si>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</si>
  <si>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</si>
  <si>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</si>
  <si>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</si>
  <si>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</si>
  <si>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</si>
  <si>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</si>
  <si>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</si>
  <si>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</si>
  <si>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</si>
  <si>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</si>
  <si>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</si>
  <si>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</si>
  <si>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</si>
  <si>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</si>
  <si>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</si>
  <si>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</si>
  <si>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</si>
  <si>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</si>
  <si>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</si>
  <si>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</si>
  <si>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</si>
  <si>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</si>
  <si>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</si>
  <si>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</si>
  <si>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</si>
  <si>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</si>
  <si>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</si>
  <si>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</si>
  <si>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</si>
  <si>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</si>
  <si>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</si>
  <si>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</si>
  <si>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</si>
  <si>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</si>
  <si>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</si>
  <si>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</si>
  <si>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</si>
  <si>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</si>
  <si>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</si>
  <si>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</si>
  <si>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</si>
  <si>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</si>
  <si>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</si>
  <si>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</si>
  <si>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</si>
  <si>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</si>
  <si>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</si>
  <si>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</si>
  <si>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</si>
  <si>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</si>
  <si>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</si>
  <si>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</si>
  <si>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</si>
  <si>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</si>
  <si>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</si>
  <si>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</si>
  <si>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</si>
  <si>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</si>
  <si>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</si>
  <si>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</si>
  <si>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</si>
  <si>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</si>
  <si>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</si>
  <si>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</si>
  <si>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</si>
  <si>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</si>
  <si>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</si>
  <si>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</si>
  <si>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</si>
  <si>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</si>
  <si>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</si>
  <si>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</si>
  <si>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</si>
  <si>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</si>
  <si>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</si>
  <si>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</si>
  <si>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</si>
  <si>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</si>
  <si>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</si>
  <si>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</si>
  <si>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</si>
  <si>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</si>
  <si>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</si>
  <si>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</si>
  <si>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</si>
  <si>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</si>
  <si>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</si>
  <si>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</si>
  <si>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</si>
  <si>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</si>
  <si>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</si>
  <si>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</si>
  <si>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</si>
  <si>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</si>
  <si>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</si>
  <si>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</si>
  <si>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</si>
  <si>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</si>
  <si>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</si>
  <si>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</si>
  <si>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</si>
  <si>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</si>
  <si>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</si>
  <si>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</si>
  <si>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</si>
  <si>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</si>
  <si>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</si>
  <si>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</si>
  <si>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</si>
  <si>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</si>
  <si>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</si>
  <si>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</si>
  <si>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</si>
  <si>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</si>
  <si>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</si>
  <si>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</si>
  <si>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</si>
  <si>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</si>
  <si>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</si>
  <si>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</si>
  <si>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</si>
  <si>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</si>
  <si>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</si>
  <si>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</si>
  <si>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</si>
  <si>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</si>
  <si>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</si>
  <si>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</si>
  <si>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</si>
  <si>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</si>
  <si>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</si>
  <si>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</si>
  <si>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</si>
  <si>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</si>
  <si>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</si>
  <si>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</si>
  <si>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</si>
  <si>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</si>
  <si>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</si>
  <si>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</si>
  <si>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</si>
  <si>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</si>
  <si>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</si>
  <si>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</si>
  <si>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</si>
  <si>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</si>
  <si>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</si>
  <si>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</si>
  <si>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</si>
  <si>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</si>
  <si>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</si>
  <si>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</si>
  <si>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</si>
  <si>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</si>
  <si>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</si>
  <si>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</si>
  <si>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</si>
  <si>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</si>
  <si>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</si>
  <si>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</si>
  <si>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</si>
  <si>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</si>
  <si>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</si>
  <si>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</si>
  <si>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</si>
  <si>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</si>
  <si>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</si>
  <si>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</si>
  <si>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</si>
  <si>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</si>
  <si>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</si>
  <si>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</si>
  <si>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</si>
  <si>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</si>
  <si>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</si>
  <si>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</si>
  <si>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</si>
  <si>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</si>
  <si>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</si>
  <si>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</si>
  <si>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</si>
  <si>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</si>
  <si>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</si>
  <si>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</si>
  <si>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</si>
  <si>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</si>
  <si>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</si>
  <si>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</si>
  <si>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</si>
  <si>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</si>
  <si>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</si>
  <si>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</si>
  <si>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</si>
  <si>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</si>
  <si>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</si>
  <si>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</si>
  <si>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</si>
  <si>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</si>
  <si>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</si>
  <si>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</si>
  <si>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</si>
  <si>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</si>
  <si>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</si>
  <si>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</si>
  <si>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</si>
  <si>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</si>
  <si>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</si>
  <si>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</si>
  <si>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</si>
  <si>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</si>
  <si>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</si>
  <si>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</si>
  <si>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</si>
  <si>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</si>
  <si>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</si>
  <si>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</si>
  <si>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</si>
  <si>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</si>
  <si>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</si>
  <si>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</si>
  <si>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</si>
  <si>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</si>
  <si>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</si>
  <si>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</si>
  <si>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</si>
  <si>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</si>
  <si>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</si>
  <si>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</si>
  <si>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</si>
  <si>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</si>
  <si>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</si>
  <si>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</si>
  <si>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</si>
  <si>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</si>
  <si>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</si>
  <si>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</si>
  <si>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</si>
  <si>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</si>
  <si>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</si>
  <si>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</si>
  <si>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</si>
  <si>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</si>
  <si>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</si>
  <si>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</si>
  <si>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</si>
  <si>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</si>
  <si>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</si>
  <si>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</si>
  <si>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</si>
  <si>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</si>
  <si>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</si>
  <si>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</si>
  <si>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</si>
  <si>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</si>
  <si>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</si>
  <si>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</si>
  <si>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</si>
  <si>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</si>
  <si>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</si>
  <si>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</si>
  <si>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</si>
  <si>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</si>
  <si>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</si>
  <si>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</si>
  <si>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</si>
  <si>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</si>
  <si>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</si>
  <si>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</si>
  <si>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</si>
  <si>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</si>
  <si>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</si>
  <si>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</si>
  <si>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</si>
  <si>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</si>
  <si>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</si>
  <si>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</si>
  <si>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</si>
  <si>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</si>
  <si>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</si>
  <si>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</si>
  <si>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</si>
  <si>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</si>
  <si>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</si>
  <si>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</si>
  <si>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</si>
  <si>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</si>
  <si>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</si>
  <si>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</si>
  <si>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</si>
  <si>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</si>
  <si>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</si>
  <si>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</si>
  <si>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</si>
  <si>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</si>
  <si>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</si>
  <si>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</si>
  <si>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</si>
  <si>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</si>
  <si>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</si>
  <si>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</si>
  <si>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</si>
  <si>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</si>
  <si>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</si>
  <si>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</si>
  <si>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</si>
  <si>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</si>
  <si>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</si>
  <si>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</si>
  <si>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</si>
  <si>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</si>
  <si>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</si>
  <si>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</si>
  <si>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</si>
  <si>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</si>
  <si>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</si>
  <si>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</si>
  <si>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</si>
  <si>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</si>
  <si>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</si>
  <si>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</si>
  <si>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</si>
  <si>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</si>
  <si>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</si>
  <si>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</si>
  <si>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</si>
  <si>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</si>
  <si>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</si>
  <si>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</si>
  <si>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</si>
  <si>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</si>
  <si>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</si>
  <si>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</si>
  <si>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</si>
  <si>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</si>
  <si>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</si>
  <si>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</si>
  <si>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</si>
  <si>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</si>
  <si>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</si>
  <si>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</si>
  <si>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</si>
  <si>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</si>
  <si>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</si>
  <si>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</si>
  <si>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</si>
  <si>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</si>
  <si>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</si>
  <si>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</si>
  <si>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</si>
  <si>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</si>
  <si>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</si>
  <si>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</si>
  <si>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</si>
  <si>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</si>
  <si>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</si>
  <si>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</si>
  <si>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</si>
  <si>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</si>
  <si>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</si>
  <si>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</si>
  <si>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</si>
  <si>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</si>
  <si>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</si>
  <si>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</si>
  <si>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</si>
  <si>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</si>
  <si>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</si>
  <si>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</si>
  <si>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</si>
  <si>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</si>
  <si>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</si>
  <si>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</si>
  <si>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</si>
  <si>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</si>
  <si>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</si>
  <si>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</si>
  <si>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</si>
  <si>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</si>
  <si>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</si>
  <si>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</si>
  <si>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</si>
  <si>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</si>
  <si>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</si>
  <si>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</si>
  <si>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</si>
  <si>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</si>
  <si>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</si>
  <si>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</si>
  <si>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</si>
  <si>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</si>
  <si>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</si>
  <si>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</si>
  <si>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</si>
  <si>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</si>
  <si>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</si>
  <si>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</si>
  <si>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</si>
  <si>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</si>
  <si>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</si>
  <si>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</si>
  <si>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</si>
  <si>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</si>
  <si>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</si>
  <si>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</si>
  <si>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</si>
  <si>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</si>
  <si>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</si>
  <si>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</si>
  <si>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</si>
  <si>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</si>
  <si>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</si>
  <si>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</si>
  <si>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</si>
  <si>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</si>
  <si>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</si>
  <si>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</si>
  <si>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</si>
  <si>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</si>
  <si>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</si>
  <si>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</si>
  <si>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</si>
  <si>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</si>
  <si>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</si>
  <si>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</si>
  <si>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</si>
  <si>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</si>
  <si>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</si>
  <si>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</si>
  <si>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</si>
  <si>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</si>
  <si>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</si>
  <si>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</si>
  <si>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</si>
  <si>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</si>
  <si>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</si>
  <si>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</si>
  <si>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</si>
  <si>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</si>
  <si>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</si>
  <si>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</si>
  <si>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</si>
  <si>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</si>
  <si>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</si>
  <si>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</si>
  <si>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</si>
  <si>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</si>
  <si>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</si>
  <si>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</si>
  <si>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</si>
  <si>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</si>
  <si>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</si>
  <si>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</si>
  <si>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</si>
  <si>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</si>
  <si>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</si>
  <si>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</si>
  <si>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</si>
  <si>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</si>
  <si>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</si>
  <si>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</si>
  <si>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</si>
  <si>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</si>
  <si>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</si>
  <si>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</si>
  <si>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</si>
  <si>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</si>
  <si>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</si>
  <si>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</si>
  <si>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</si>
  <si>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</si>
  <si>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</si>
  <si>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</si>
  <si>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</si>
  <si>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</si>
  <si>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</si>
  <si>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</si>
  <si>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</si>
  <si>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</si>
  <si>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</si>
  <si>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</si>
  <si>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</si>
  <si>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</si>
  <si>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</si>
  <si>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</si>
  <si>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</si>
  <si>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</si>
  <si>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</si>
  <si>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</si>
  <si>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</si>
  <si>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</si>
  <si>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</si>
  <si>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</si>
  <si>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</si>
  <si>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</si>
  <si>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</si>
  <si>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</si>
  <si>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</si>
  <si>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</si>
  <si>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</si>
  <si>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</si>
  <si>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</si>
  <si>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</si>
  <si>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</si>
  <si>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</si>
  <si>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</si>
  <si>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</si>
  <si>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</si>
  <si>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</si>
  <si>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</si>
  <si>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</si>
  <si>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</si>
  <si>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</si>
  <si>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</si>
  <si>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</si>
  <si>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</si>
  <si>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</si>
  <si>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</si>
  <si>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</si>
  <si>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</si>
  <si>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</si>
  <si>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</si>
  <si>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</si>
  <si>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</si>
  <si>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</si>
  <si>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</si>
  <si>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</si>
  <si>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</si>
  <si>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</si>
  <si>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</si>
  <si>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</si>
  <si>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</si>
  <si>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</si>
  <si>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</si>
  <si>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</si>
  <si>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</si>
  <si>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</si>
  <si>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</si>
  <si>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</si>
  <si>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</si>
  <si>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</si>
  <si>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</si>
  <si>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</si>
  <si>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</si>
  <si>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</si>
  <si>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</si>
  <si>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</si>
  <si>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</si>
  <si>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</si>
  <si>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</si>
  <si>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</si>
  <si>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</si>
  <si>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</si>
  <si>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</si>
  <si>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</si>
  <si>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</si>
  <si>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</si>
  <si>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</si>
  <si>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</si>
  <si>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</si>
  <si>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</si>
  <si>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</si>
  <si>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</si>
  <si>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</si>
  <si>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</si>
  <si>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</si>
  <si>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</si>
  <si>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</si>
  <si>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</si>
  <si>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</si>
  <si>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</si>
  <si>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</si>
  <si>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</si>
  <si>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</si>
  <si>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</si>
  <si>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</si>
  <si>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</si>
  <si>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</si>
  <si>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</si>
  <si>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</si>
  <si>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</si>
  <si>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</si>
  <si>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</si>
  <si>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</si>
  <si>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</si>
  <si>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</si>
  <si>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</si>
  <si>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</si>
  <si>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</si>
  <si>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</si>
  <si>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</si>
  <si>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</si>
  <si>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</si>
  <si>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</si>
  <si>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</si>
  <si>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</si>
  <si>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</si>
  <si>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</si>
  <si>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</si>
  <si>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</si>
  <si>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</si>
  <si>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</si>
  <si>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</si>
  <si>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</si>
  <si>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</si>
  <si>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</si>
  <si>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</si>
  <si>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</si>
  <si>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</si>
  <si>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</si>
  <si>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</si>
  <si>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</si>
  <si>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</si>
  <si>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</si>
  <si>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</si>
  <si>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</si>
  <si>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</si>
  <si>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</si>
  <si>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</si>
  <si>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</si>
  <si>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</si>
  <si>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</si>
  <si>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</si>
  <si>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</si>
  <si>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</si>
  <si>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</si>
  <si>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</si>
  <si>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</si>
  <si>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</si>
  <si>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</si>
  <si>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</si>
  <si>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</si>
  <si>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</si>
  <si>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</si>
  <si>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</si>
  <si>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</si>
  <si>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</si>
  <si>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</si>
  <si>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</si>
  <si>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</si>
  <si>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</si>
  <si>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</si>
  <si>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</si>
  <si>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</si>
  <si>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</si>
  <si>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</si>
  <si>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</si>
  <si>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</si>
  <si>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</si>
  <si>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</si>
  <si>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</si>
  <si>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</si>
  <si>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</si>
  <si>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</si>
  <si>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</si>
  <si>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</si>
  <si>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</si>
  <si>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</si>
  <si>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</si>
  <si>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</si>
  <si>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</si>
  <si>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</si>
  <si>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</si>
  <si>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</si>
  <si>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</si>
  <si>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</si>
  <si>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</si>
  <si>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</si>
  <si>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</si>
  <si>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</si>
  <si>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</si>
  <si>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</si>
  <si>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</si>
  <si>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</si>
  <si>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</si>
  <si>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</si>
  <si>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</si>
  <si>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</si>
  <si>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</si>
  <si>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</si>
  <si>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</si>
  <si>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</si>
  <si>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</si>
  <si>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</si>
  <si>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</si>
  <si>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</si>
  <si>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</si>
  <si>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</si>
  <si>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</si>
  <si>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</si>
  <si>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</si>
  <si>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</si>
  <si>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</si>
  <si>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</si>
  <si>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</si>
  <si>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</si>
  <si>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</si>
  <si>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</si>
  <si>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</si>
  <si>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</si>
  <si>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</si>
  <si>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</si>
  <si>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</si>
  <si>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</si>
  <si>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</si>
  <si>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</si>
  <si>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</si>
  <si>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</si>
  <si>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</si>
  <si>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</si>
  <si>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</si>
  <si>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</si>
  <si>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</si>
  <si>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</si>
  <si>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</si>
  <si>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</si>
  <si>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</si>
  <si>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</si>
  <si>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</si>
  <si>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</si>
  <si>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</si>
  <si>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</si>
  <si>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</si>
  <si>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</si>
  <si>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</si>
  <si>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</si>
  <si>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</si>
  <si>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</si>
  <si>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</si>
  <si>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</si>
  <si>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</si>
  <si>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</si>
  <si>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</si>
  <si>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</si>
  <si>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</si>
  <si>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</si>
  <si>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</si>
  <si>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</si>
  <si>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</si>
  <si>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</si>
  <si>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</si>
  <si>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</si>
  <si>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</si>
  <si>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</si>
  <si>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</si>
  <si>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</si>
  <si>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</si>
  <si>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</si>
  <si>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</si>
  <si>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</si>
  <si>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</si>
  <si>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</si>
  <si>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</si>
  <si>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</si>
  <si>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</si>
  <si>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</si>
  <si>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</si>
  <si>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</si>
  <si>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</si>
  <si>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</si>
  <si>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</si>
  <si>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</si>
  <si>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</si>
  <si>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</si>
  <si>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</si>
  <si>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</si>
  <si>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</si>
  <si>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</si>
  <si>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</si>
  <si>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</si>
  <si>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</si>
  <si>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</si>
  <si>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</si>
  <si>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</si>
  <si>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</si>
  <si>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</si>
  <si>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</si>
  <si>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</si>
  <si>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</si>
  <si>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</si>
  <si>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</si>
  <si>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</si>
  <si>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</si>
  <si>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</si>
  <si>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</si>
  <si>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</si>
  <si>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</si>
  <si>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</si>
  <si>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</si>
  <si>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</si>
  <si>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</si>
  <si>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</si>
  <si>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</si>
  <si>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</si>
  <si>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</si>
  <si>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</si>
  <si>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</si>
  <si>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</si>
  <si>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</si>
  <si>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</si>
  <si>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</si>
  <si>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</si>
  <si>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</si>
  <si>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</si>
  <si>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</si>
  <si>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</si>
  <si>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</si>
  <si>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</si>
  <si>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</si>
  <si>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</si>
  <si>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</si>
  <si>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</si>
  <si>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</si>
  <si>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</si>
  <si>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</si>
  <si>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</si>
  <si>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</si>
  <si>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</si>
  <si>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</si>
  <si>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</si>
  <si>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</si>
  <si>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</si>
  <si>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</si>
  <si>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</si>
  <si>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</si>
  <si>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</si>
  <si>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</si>
  <si>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</si>
  <si>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</si>
  <si>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</si>
  <si>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</si>
  <si>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</si>
  <si>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</si>
  <si>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</si>
  <si>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</si>
  <si>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</si>
  <si>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</si>
  <si>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</si>
  <si>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</si>
  <si>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</si>
  <si>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</si>
  <si>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</si>
  <si>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</si>
  <si>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</si>
  <si>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</si>
  <si>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</si>
  <si>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</si>
  <si>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</si>
  <si>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</si>
  <si>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</si>
  <si>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</si>
  <si>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</si>
  <si>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</si>
  <si>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</si>
  <si>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</si>
  <si>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</si>
  <si>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</si>
  <si>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</si>
  <si>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</si>
  <si>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</si>
  <si>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</si>
  <si>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</si>
  <si>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</si>
  <si>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</si>
  <si>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</si>
  <si>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</si>
  <si>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</si>
  <si>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</si>
  <si>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</si>
  <si>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</si>
  <si>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</si>
  <si>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</si>
  <si>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</si>
  <si>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</si>
  <si>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</si>
  <si>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</si>
  <si>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</si>
  <si>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</si>
  <si>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</si>
  <si>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</si>
  <si>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</si>
  <si>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</si>
  <si>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</si>
  <si>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</si>
  <si>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</si>
  <si>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</si>
  <si>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</si>
  <si>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</si>
  <si>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</si>
  <si>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</si>
  <si>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</si>
  <si>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</si>
  <si>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</si>
  <si>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</si>
  <si>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</si>
  <si>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</si>
  <si>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</si>
  <si>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</si>
  <si>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</si>
  <si>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</si>
  <si>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</si>
  <si>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</si>
  <si>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</si>
  <si>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</si>
  <si>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</si>
  <si>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</si>
  <si>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</si>
  <si>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</si>
  <si>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</si>
  <si>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</si>
  <si>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</si>
  <si>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</si>
  <si>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</si>
  <si>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</si>
  <si>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</si>
  <si>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</si>
  <si>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</si>
  <si>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</si>
  <si>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</si>
  <si>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</si>
  <si>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</si>
  <si>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</si>
  <si>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</si>
  <si>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</si>
  <si>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</si>
  <si>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</si>
  <si>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</si>
  <si>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</si>
  <si>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</si>
  <si>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</si>
  <si>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</si>
  <si>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</si>
  <si>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</si>
  <si>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</si>
  <si>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</si>
  <si>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</si>
  <si>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</si>
  <si>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</si>
  <si>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</si>
  <si>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</si>
  <si>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</si>
  <si>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</si>
  <si>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</si>
  <si>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</si>
  <si>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</si>
  <si>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</si>
  <si>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</si>
  <si>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</si>
  <si>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</si>
  <si>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</si>
  <si>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</si>
  <si>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</si>
  <si>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</si>
  <si>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</si>
  <si>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</si>
  <si>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</si>
  <si>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</si>
  <si>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</si>
  <si>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</si>
  <si>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</si>
  <si>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</si>
  <si>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</si>
  <si>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</si>
  <si>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</si>
  <si>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</si>
  <si>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</si>
  <si>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</si>
  <si>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</si>
  <si>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</si>
  <si>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</si>
  <si>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</si>
  <si>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</si>
  <si>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</si>
  <si>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</si>
  <si>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</si>
  <si>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</si>
  <si>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</si>
  <si>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</si>
  <si>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</si>
  <si>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</si>
  <si>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</si>
  <si>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</si>
  <si>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</si>
  <si>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</si>
  <si>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</si>
  <si>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</si>
  <si>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</si>
  <si>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</si>
  <si>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</si>
  <si>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</si>
  <si>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</si>
  <si>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</si>
  <si>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</si>
  <si>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</si>
  <si>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</si>
  <si>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</si>
  <si>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</si>
  <si>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</si>
  <si>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</si>
  <si>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</si>
  <si>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</si>
  <si>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</si>
  <si>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</si>
  <si>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</si>
  <si>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</si>
  <si>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</si>
  <si>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</si>
  <si>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</si>
  <si>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</si>
  <si>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</si>
  <si>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</si>
  <si>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</si>
  <si>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</si>
  <si>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</si>
  <si>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</si>
  <si>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</si>
  <si>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</si>
  <si>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</si>
  <si>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</si>
  <si>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</si>
  <si>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</si>
  <si>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</si>
  <si>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</si>
  <si>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</si>
  <si>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</si>
  <si>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</si>
  <si>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</si>
  <si>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</si>
  <si>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</si>
  <si>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</si>
  <si>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</si>
  <si>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</si>
  <si>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</si>
  <si>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</si>
  <si>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</si>
  <si>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</si>
  <si>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</si>
  <si>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</si>
  <si>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</si>
  <si>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</si>
  <si>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</si>
  <si>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</si>
  <si>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</si>
  <si>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</si>
  <si>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</si>
  <si>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</si>
  <si>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</si>
  <si>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</si>
  <si>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</si>
  <si>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</si>
  <si>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</si>
  <si>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</si>
  <si>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</si>
  <si>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</si>
  <si>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</si>
  <si>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</si>
  <si>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</si>
  <si>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</si>
  <si>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</si>
  <si>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</si>
  <si>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</si>
  <si>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</si>
  <si>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</si>
  <si>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</si>
  <si>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</si>
  <si>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</si>
  <si>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</si>
  <si>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</si>
  <si>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</si>
  <si>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</si>
  <si>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</si>
  <si>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</si>
  <si>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</si>
  <si>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</si>
  <si>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</si>
  <si>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</si>
  <si>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</si>
  <si>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</si>
  <si>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</si>
  <si>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</si>
  <si>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</si>
  <si>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</si>
  <si>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</si>
  <si>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</si>
  <si>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</si>
  <si>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</si>
  <si>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</si>
  <si>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</si>
  <si>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</si>
  <si>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</si>
  <si>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</si>
  <si>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</si>
  <si>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</si>
  <si>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</si>
  <si>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</si>
  <si>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</si>
  <si>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</si>
  <si>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</si>
  <si>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</si>
  <si>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</si>
  <si>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</si>
  <si>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</si>
  <si>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</si>
  <si>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</si>
  <si>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</si>
  <si>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</si>
  <si>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</si>
  <si>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</si>
  <si>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</si>
  <si>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</si>
  <si>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</si>
  <si>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</si>
  <si>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</si>
  <si>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</si>
  <si>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</si>
  <si>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</si>
  <si>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</si>
  <si>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</si>
  <si>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</si>
  <si>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</si>
  <si>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</si>
  <si>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</si>
  <si>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</si>
  <si>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</si>
  <si>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</si>
  <si>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</si>
  <si>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</si>
  <si>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</si>
  <si>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</si>
  <si>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</si>
  <si>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</si>
  <si>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</si>
  <si>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</si>
  <si>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</si>
  <si>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</si>
  <si>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</si>
  <si>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</si>
  <si>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</si>
  <si>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</si>
  <si>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</si>
  <si>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</si>
  <si>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</si>
  <si>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</si>
  <si>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</si>
  <si>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</si>
  <si>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</si>
  <si>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</si>
  <si>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</si>
  <si>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</si>
  <si>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</si>
  <si>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</si>
  <si>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</si>
  <si>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</si>
  <si>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</si>
  <si>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</si>
  <si>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</si>
  <si>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</si>
  <si>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</si>
  <si>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</si>
  <si>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</si>
  <si>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</si>
  <si>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</si>
  <si>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</si>
  <si>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</si>
  <si>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</si>
  <si>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</si>
  <si>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</si>
  <si>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</si>
  <si>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</si>
  <si>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</si>
  <si>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</si>
  <si>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</si>
  <si>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</si>
  <si>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</si>
  <si>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</si>
  <si>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</si>
  <si>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</si>
  <si>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</si>
  <si>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</si>
  <si>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</si>
  <si>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</si>
  <si>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</si>
  <si>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</si>
  <si>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</si>
  <si>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</si>
  <si>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</si>
  <si>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</si>
  <si>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</si>
  <si>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</si>
  <si>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</si>
  <si>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</si>
  <si>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</si>
  <si>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</si>
  <si>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</si>
  <si>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</si>
  <si>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</si>
  <si>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</si>
  <si>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</si>
  <si>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</si>
  <si>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</si>
  <si>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</si>
  <si>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</si>
  <si>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</si>
  <si>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</si>
  <si>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</si>
  <si>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</si>
  <si>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</si>
  <si>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</si>
  <si>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</si>
  <si>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</si>
  <si>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</si>
  <si>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</si>
  <si>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</si>
  <si>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</si>
  <si>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</si>
  <si>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</si>
  <si>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</si>
  <si>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</si>
  <si>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</si>
  <si>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</si>
  <si>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</si>
  <si>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</si>
  <si>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</si>
  <si>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</si>
  <si>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</si>
  <si>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</si>
  <si>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</si>
  <si>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</si>
  <si>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</si>
  <si>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</si>
  <si>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</si>
  <si>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</si>
  <si>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</si>
  <si>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</si>
  <si>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</si>
  <si>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</si>
  <si>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</si>
  <si>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</si>
  <si>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</si>
  <si>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</si>
  <si>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</si>
  <si>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</si>
  <si>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</si>
  <si>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</si>
  <si>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</si>
  <si>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</si>
  <si>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</si>
  <si>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</si>
  <si>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</si>
  <si>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</si>
  <si>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</si>
  <si>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</si>
  <si>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</si>
  <si>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</si>
  <si>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</si>
  <si>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</si>
  <si>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</si>
  <si>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</si>
  <si>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</si>
  <si>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</si>
  <si>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</si>
  <si>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</si>
  <si>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</si>
  <si>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</si>
  <si>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</si>
  <si>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</si>
  <si>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</si>
  <si>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</si>
  <si>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</si>
  <si>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</si>
  <si>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</si>
  <si>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</si>
  <si>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</si>
  <si>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</si>
  <si>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</si>
  <si>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</si>
  <si>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</si>
  <si>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</si>
  <si>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</si>
  <si>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</si>
  <si>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</si>
  <si>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</si>
  <si>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</si>
  <si>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</si>
  <si>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</si>
  <si>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</si>
  <si>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</si>
  <si>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</si>
  <si>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</si>
  <si>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</si>
  <si>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</si>
  <si>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</si>
  <si>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</si>
  <si>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</si>
  <si>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</si>
  <si>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</si>
  <si>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</si>
  <si>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</si>
  <si>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</si>
  <si>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</si>
  <si>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</si>
  <si>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</si>
  <si>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</si>
  <si>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</si>
  <si>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</si>
  <si>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</si>
  <si>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</si>
  <si>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</si>
  <si>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</si>
  <si>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</si>
  <si>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</si>
  <si>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</si>
  <si>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</si>
  <si>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</si>
  <si>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</si>
  <si>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</si>
  <si>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</si>
  <si>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</si>
  <si>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</si>
  <si>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</si>
  <si>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</si>
  <si>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</si>
  <si>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</si>
  <si>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</si>
  <si>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</si>
  <si>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</si>
  <si>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</si>
  <si>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</si>
  <si>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</si>
  <si>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</si>
  <si>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</si>
  <si>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</si>
  <si>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</si>
  <si>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</si>
  <si>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</si>
  <si>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</si>
  <si>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</si>
  <si>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</si>
  <si>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</si>
  <si>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</si>
  <si>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</si>
  <si>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</si>
  <si>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</si>
  <si>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</si>
  <si>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</si>
  <si>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</si>
  <si>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</si>
  <si>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</si>
  <si>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</si>
  <si>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</si>
  <si>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</si>
  <si>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</si>
  <si>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</si>
  <si>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</si>
  <si>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</si>
  <si>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</si>
  <si>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</si>
  <si>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</si>
  <si>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</si>
  <si>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</si>
  <si>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</si>
  <si>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</si>
  <si>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</si>
  <si>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</si>
  <si>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</si>
  <si>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</si>
  <si>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</si>
  <si>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</si>
  <si>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</si>
  <si>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</si>
  <si>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</si>
  <si>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</si>
  <si>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</si>
  <si>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</si>
  <si>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</si>
  <si>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</si>
  <si>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</si>
  <si>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</si>
  <si>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</si>
  <si>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</si>
  <si>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</si>
  <si>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</si>
  <si>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</si>
  <si>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</si>
  <si>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</si>
  <si>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</si>
  <si>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</si>
  <si>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</si>
  <si>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</si>
  <si>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</si>
  <si>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</si>
  <si>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</si>
  <si>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</si>
  <si>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</si>
  <si>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</si>
  <si>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</si>
  <si>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</si>
  <si>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</si>
  <si>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</si>
  <si>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</si>
  <si>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</si>
  <si>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</si>
  <si>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</si>
  <si>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</si>
  <si>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</si>
  <si>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</si>
  <si>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</si>
  <si>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</si>
  <si>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</si>
  <si>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</si>
  <si>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</si>
  <si>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</si>
  <si>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</si>
  <si>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</si>
  <si>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</si>
  <si>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</si>
  <si>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</si>
  <si>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</si>
  <si>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</si>
  <si>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</si>
  <si>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</si>
  <si>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</si>
  <si>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</si>
  <si>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</si>
  <si>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</si>
  <si>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</si>
  <si>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</si>
  <si>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</si>
  <si>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</si>
  <si>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</si>
  <si>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</si>
  <si>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</si>
  <si>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</si>
  <si>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</si>
  <si>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</si>
  <si>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</si>
  <si>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</si>
  <si>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</si>
  <si>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</si>
  <si>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</si>
  <si>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</si>
  <si>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</si>
  <si>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</si>
  <si>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</si>
  <si>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</si>
  <si>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</si>
  <si>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</si>
  <si>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</si>
  <si>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</si>
  <si>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</si>
  <si>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</si>
  <si>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</si>
  <si>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</si>
  <si>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</si>
  <si>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</si>
  <si>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</si>
  <si>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</si>
  <si>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</si>
  <si>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</si>
  <si>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</si>
  <si>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</si>
  <si>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</si>
  <si>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</si>
  <si>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</si>
  <si>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</si>
  <si>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</si>
  <si>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</si>
  <si>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</si>
  <si>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</si>
  <si>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</si>
  <si>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</si>
  <si>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</si>
  <si>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</si>
  <si>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</si>
  <si>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</si>
  <si>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</si>
  <si>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</si>
  <si>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</si>
  <si>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</si>
  <si>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</si>
  <si>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</si>
  <si>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</si>
  <si>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</si>
  <si>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</si>
  <si>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</si>
  <si>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</si>
  <si>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</si>
  <si>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</si>
  <si>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</si>
  <si>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</si>
  <si>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</si>
  <si>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</si>
  <si>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</si>
  <si>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</si>
  <si>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</si>
  <si>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</si>
  <si>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</si>
  <si>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</si>
  <si>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</si>
  <si>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</si>
  <si>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</si>
  <si>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</si>
  <si>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</si>
  <si>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</si>
  <si>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</si>
  <si>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</si>
  <si>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</si>
  <si>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</si>
  <si>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</si>
  <si>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</si>
  <si>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</si>
  <si>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</si>
  <si>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</si>
  <si>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</si>
  <si>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</si>
  <si>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</si>
  <si>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</si>
  <si>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</si>
  <si>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</si>
  <si>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</si>
  <si>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</si>
  <si>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</si>
  <si>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</si>
  <si>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</si>
  <si>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</si>
  <si>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</si>
  <si>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</si>
  <si>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</si>
  <si>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</si>
  <si>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</si>
  <si>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</si>
  <si>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</si>
  <si>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</si>
  <si>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</si>
  <si>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</si>
  <si>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</si>
  <si>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</si>
  <si>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</si>
  <si>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</si>
  <si>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</si>
  <si>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</si>
  <si>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</si>
  <si>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</si>
  <si>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</si>
  <si>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</si>
  <si>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</si>
  <si>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</si>
  <si>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</si>
  <si>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</si>
  <si>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</si>
  <si>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</si>
  <si>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</si>
  <si>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</si>
  <si>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</si>
  <si>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</si>
  <si>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</si>
  <si>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</si>
  <si>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</si>
  <si>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</si>
  <si>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</si>
  <si>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</si>
  <si>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</si>
  <si>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</si>
  <si>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</si>
  <si>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</si>
  <si>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</si>
  <si>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</si>
  <si>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</si>
  <si>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</si>
  <si>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</si>
  <si>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</si>
  <si>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</si>
  <si>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</si>
  <si>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</si>
  <si>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</si>
  <si>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</si>
  <si>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</si>
  <si>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</si>
  <si>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</si>
  <si>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</si>
  <si>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</si>
  <si>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</si>
  <si>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</si>
  <si>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</si>
  <si>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</si>
  <si>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</si>
  <si>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</si>
  <si>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</si>
  <si>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</si>
  <si>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</si>
  <si>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</si>
  <si>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</si>
  <si>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</si>
  <si>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</si>
  <si>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</si>
  <si>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</si>
  <si>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</si>
  <si>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</si>
  <si>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</si>
  <si>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</si>
  <si>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</si>
  <si>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</si>
  <si>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</si>
  <si>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</si>
  <si>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</si>
  <si>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</si>
  <si>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</si>
  <si>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</si>
  <si>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</si>
  <si>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</si>
  <si>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</si>
  <si>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</si>
  <si>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</si>
  <si>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</si>
  <si>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</si>
  <si>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</si>
  <si>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</si>
  <si>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</si>
  <si>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</si>
  <si>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</si>
  <si>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</si>
  <si>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</si>
  <si>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</si>
  <si>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</si>
  <si>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</si>
  <si>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</si>
  <si>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</si>
  <si>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</si>
  <si>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</si>
  <si>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</si>
  <si>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</si>
  <si>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</si>
  <si>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</si>
  <si>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</si>
  <si>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</si>
  <si>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</si>
  <si>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</si>
  <si>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</si>
  <si>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</si>
  <si>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</si>
  <si>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</si>
  <si>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</si>
  <si>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</si>
  <si>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</si>
  <si>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</si>
  <si>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</si>
  <si>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</si>
  <si>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</si>
  <si>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</si>
  <si>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</si>
  <si>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</si>
  <si>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</si>
  <si>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</si>
  <si>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</si>
  <si>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</si>
  <si>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</si>
  <si>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</si>
  <si>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</si>
  <si>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</si>
  <si>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</si>
  <si>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</si>
  <si>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</si>
  <si>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</si>
  <si>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</si>
  <si>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</si>
  <si>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</si>
  <si>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</si>
  <si>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</si>
  <si>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</si>
  <si>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</si>
  <si>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</si>
  <si>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</si>
  <si>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</si>
  <si>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</si>
  <si>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</si>
  <si>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</si>
  <si>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</si>
  <si>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</si>
  <si>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</si>
  <si>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</si>
  <si>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</si>
  <si>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</si>
  <si>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</si>
  <si>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</si>
  <si>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</si>
  <si>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</si>
  <si>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</si>
  <si>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</si>
  <si>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</si>
  <si>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</si>
  <si>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</si>
  <si>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</si>
  <si>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</si>
  <si>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</si>
  <si>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</si>
  <si>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</si>
  <si>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</si>
  <si>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</si>
  <si>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</si>
  <si>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</si>
  <si>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</si>
  <si>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</si>
  <si>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</si>
  <si>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</si>
  <si>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</si>
  <si>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</si>
  <si>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</si>
  <si>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</si>
  <si>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</si>
  <si>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</si>
  <si>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</si>
  <si>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</si>
  <si>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</si>
  <si>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</si>
  <si>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</si>
  <si>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</si>
  <si>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</si>
  <si>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</si>
  <si>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</si>
  <si>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</si>
  <si>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</si>
  <si>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</si>
  <si>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</si>
  <si>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</si>
  <si>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</si>
  <si>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</si>
  <si>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</si>
  <si>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</si>
  <si>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</si>
  <si>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</si>
  <si>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</si>
  <si>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</si>
  <si>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</si>
  <si>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</si>
  <si>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</si>
  <si>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</si>
  <si>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</si>
  <si>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</si>
  <si>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</si>
  <si>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</si>
  <si>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</si>
  <si>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</si>
  <si>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</si>
  <si>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</si>
  <si>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</si>
  <si>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</si>
  <si>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</si>
  <si>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</si>
  <si>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</si>
  <si>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</si>
  <si>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</si>
  <si>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</si>
  <si>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</si>
  <si>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</si>
  <si>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</si>
  <si>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</si>
  <si>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</si>
  <si>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</si>
  <si>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</si>
  <si>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</si>
  <si>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</si>
  <si>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</si>
  <si>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</si>
  <si>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</si>
  <si>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</si>
  <si>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</si>
  <si>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</si>
  <si>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</si>
  <si>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</si>
  <si>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</si>
  <si>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</si>
  <si>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</si>
  <si>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</si>
  <si>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</si>
  <si>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</si>
  <si>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</si>
  <si>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</si>
  <si>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</si>
  <si>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</si>
  <si>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</si>
  <si>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</si>
  <si>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</si>
  <si>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</si>
  <si>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</si>
  <si>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</si>
  <si>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</si>
  <si>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</si>
  <si>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</si>
  <si>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</si>
  <si>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</si>
  <si>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</si>
  <si>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</si>
  <si>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</si>
  <si>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</si>
  <si>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</si>
  <si>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</si>
  <si>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</si>
  <si>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</si>
  <si>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</si>
  <si>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</si>
  <si>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</si>
  <si>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</si>
  <si>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</si>
  <si>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</si>
  <si>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</si>
  <si>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</si>
  <si>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</si>
  <si>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</si>
  <si>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</si>
  <si>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</si>
  <si>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</si>
  <si>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</si>
  <si>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</si>
  <si>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</si>
  <si>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</si>
  <si>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</si>
  <si>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</si>
  <si>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</si>
  <si>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</si>
  <si>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</si>
  <si>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</si>
  <si>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</si>
  <si>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</si>
  <si>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</si>
  <si>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</si>
  <si>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</si>
  <si>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</si>
  <si>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</si>
  <si>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</si>
  <si>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</si>
  <si>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</si>
  <si>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</si>
  <si>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</si>
  <si>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</si>
  <si>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</si>
  <si>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</si>
  <si>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</si>
  <si>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</si>
  <si>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</si>
  <si>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</si>
  <si>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</si>
  <si>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</si>
  <si>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</si>
  <si>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</si>
  <si>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</si>
  <si>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</si>
  <si>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</si>
  <si>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</si>
  <si>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</si>
  <si>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</si>
  <si>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</si>
  <si>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</si>
  <si>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</si>
  <si>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</si>
  <si>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</si>
  <si>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</si>
  <si>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</si>
  <si>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</si>
  <si>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</si>
  <si>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</si>
  <si>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</si>
  <si>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</si>
  <si>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</si>
  <si>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</si>
  <si>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</si>
  <si>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</si>
  <si>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</si>
  <si>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</si>
  <si>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</si>
  <si>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</si>
  <si>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</si>
  <si>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</si>
  <si>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</si>
  <si>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</si>
  <si>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</si>
  <si>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</si>
  <si>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</si>
  <si>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</si>
  <si>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</si>
  <si>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</si>
  <si>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</si>
  <si>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</si>
  <si>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</si>
  <si>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</si>
  <si>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</si>
  <si>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</si>
  <si>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</si>
  <si>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</si>
  <si>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</si>
  <si>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</si>
  <si>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</si>
  <si>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</si>
  <si>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</si>
  <si>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</si>
  <si>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</si>
  <si>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</si>
  <si>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</si>
  <si>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</si>
  <si>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</si>
  <si>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</si>
  <si>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</si>
  <si>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</si>
  <si>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</si>
  <si>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</si>
  <si>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</si>
  <si>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</si>
  <si>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</si>
  <si>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</si>
  <si>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</si>
  <si>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</si>
  <si>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</si>
  <si>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</si>
  <si>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</si>
  <si>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</si>
  <si>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</si>
  <si>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</si>
  <si>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</si>
  <si>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</si>
  <si>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</si>
  <si>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</si>
  <si>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</si>
  <si>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</si>
  <si>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</si>
  <si>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</si>
  <si>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</si>
  <si>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</si>
  <si>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</si>
  <si>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</si>
  <si>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</si>
  <si>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</si>
  <si>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</si>
  <si>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</si>
  <si>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</si>
  <si>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</si>
  <si>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</si>
  <si>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</si>
  <si>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</si>
  <si>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</si>
  <si>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</si>
  <si>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</si>
  <si>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</si>
  <si>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</si>
  <si>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</si>
  <si>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</si>
  <si>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</si>
  <si>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</si>
  <si>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</si>
  <si>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</si>
  <si>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</si>
  <si>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</si>
  <si>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</si>
  <si>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</si>
  <si>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</si>
  <si>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</si>
  <si>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</si>
  <si>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</si>
  <si>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</si>
  <si>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</si>
  <si>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</si>
  <si>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</si>
  <si>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</si>
  <si>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</si>
  <si>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</si>
  <si>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</si>
  <si>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</si>
  <si>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</si>
  <si>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</si>
  <si>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</si>
  <si>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</si>
  <si>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</si>
  <si>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</si>
  <si>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</si>
  <si>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</si>
  <si>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</si>
  <si>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</si>
  <si>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</si>
  <si>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</si>
  <si>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</si>
  <si>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</si>
  <si>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</si>
  <si>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</si>
  <si>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</si>
  <si>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</si>
  <si>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</si>
  <si>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</si>
  <si>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</si>
  <si>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</si>
  <si>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</si>
  <si>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</si>
  <si>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</si>
  <si>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</si>
  <si>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</si>
  <si>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</si>
  <si>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</si>
  <si>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</si>
  <si>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</si>
  <si>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</si>
  <si>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</si>
  <si>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</si>
  <si>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</si>
  <si>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</si>
  <si>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</si>
  <si>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</si>
  <si>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</si>
  <si>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</si>
  <si>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</si>
  <si>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</si>
  <si>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</si>
  <si>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</si>
  <si>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</si>
  <si>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</si>
  <si>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</si>
  <si>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</si>
  <si>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</si>
  <si>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</si>
  <si>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</si>
  <si>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</si>
  <si>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</si>
  <si>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</si>
  <si>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</si>
  <si>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</si>
  <si>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</si>
  <si>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</si>
  <si>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</si>
  <si>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</si>
  <si>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</si>
  <si>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</si>
  <si>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</si>
  <si>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</si>
  <si>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</si>
  <si>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</si>
  <si>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</si>
  <si>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</si>
  <si>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</si>
  <si>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</si>
  <si>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</si>
  <si>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</si>
  <si>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</si>
  <si>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</si>
  <si>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</si>
  <si>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</si>
  <si>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</si>
  <si>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</si>
  <si>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</si>
  <si>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</si>
  <si>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</si>
  <si>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</si>
  <si>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</si>
  <si>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</si>
  <si>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</si>
  <si>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</si>
  <si>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</si>
  <si>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</si>
  <si>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</si>
  <si>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</si>
  <si>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</si>
  <si>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</si>
  <si>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</si>
  <si>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</si>
  <si>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</si>
  <si>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</si>
  <si>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</si>
  <si>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</si>
  <si>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</si>
  <si>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</si>
  <si>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</si>
  <si>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</si>
  <si>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</si>
  <si>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</si>
  <si>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</si>
  <si>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</si>
  <si>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</si>
  <si>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</si>
  <si>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</si>
  <si>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</si>
  <si>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</si>
  <si>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</si>
  <si>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</si>
  <si>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</si>
  <si>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</si>
  <si>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</si>
  <si>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</si>
  <si>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</si>
  <si>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</si>
  <si>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</si>
  <si>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</si>
  <si>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</si>
  <si>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</si>
  <si>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</si>
  <si>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</si>
  <si>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</si>
  <si>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</si>
  <si>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</si>
  <si>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</si>
  <si>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</si>
  <si>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</si>
  <si>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</si>
  <si>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</si>
  <si>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</si>
  <si>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</si>
  <si>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</si>
  <si>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</si>
  <si>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</si>
  <si>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</si>
  <si>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</si>
  <si>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</si>
  <si>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</si>
  <si>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</si>
  <si>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</si>
  <si>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</si>
  <si>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</si>
  <si>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</si>
  <si>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</si>
  <si>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</si>
  <si>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</si>
  <si>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</si>
  <si>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</si>
  <si>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</si>
  <si>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</si>
  <si>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</si>
  <si>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</si>
  <si>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</si>
  <si>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</si>
  <si>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</si>
  <si>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</si>
  <si>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</si>
  <si>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</si>
  <si>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</si>
  <si>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</si>
  <si>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</si>
  <si>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</si>
  <si>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</si>
  <si>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</si>
  <si>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</si>
  <si>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</si>
  <si>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</si>
  <si>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</si>
  <si>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</si>
  <si>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</si>
  <si>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</si>
  <si>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</si>
  <si>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</si>
  <si>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</si>
  <si>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</si>
  <si>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</si>
  <si>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</si>
  <si>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</si>
  <si>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</si>
  <si>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</si>
  <si>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</si>
  <si>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</si>
  <si>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</si>
  <si>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</si>
  <si>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</si>
  <si>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</si>
  <si>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</si>
  <si>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</si>
  <si>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</si>
  <si>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</si>
  <si>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</si>
  <si>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</si>
  <si>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</si>
  <si>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</si>
  <si>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</si>
  <si>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</si>
  <si>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</si>
  <si>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</si>
  <si>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</si>
  <si>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</si>
  <si>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</si>
  <si>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</si>
  <si>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</si>
  <si>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</si>
  <si>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</si>
  <si>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</si>
  <si>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</si>
  <si>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</si>
  <si>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</si>
  <si>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</si>
  <si>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</si>
  <si>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</si>
  <si>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</si>
  <si>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</si>
  <si>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</si>
  <si>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</si>
  <si>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</si>
  <si>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</si>
  <si>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</si>
  <si>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</si>
  <si>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</si>
  <si>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</si>
  <si>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</si>
  <si>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</si>
  <si>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</si>
  <si>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</si>
  <si>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</si>
  <si>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</si>
  <si>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</si>
  <si>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</si>
  <si>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</si>
  <si>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</si>
  <si>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</si>
  <si>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</si>
  <si>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</si>
  <si>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</si>
  <si>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</si>
  <si>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</si>
  <si>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</si>
  <si>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</si>
  <si>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</si>
  <si>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</si>
  <si>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</si>
  <si>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</si>
  <si>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</si>
  <si>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</si>
  <si>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</si>
  <si>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</si>
  <si>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</si>
  <si>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</si>
  <si>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</si>
  <si>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</si>
  <si>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</si>
  <si>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</si>
  <si>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</si>
  <si>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</si>
  <si>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</si>
  <si>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</si>
  <si>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</si>
  <si>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</si>
  <si>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</si>
  <si>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</si>
  <si>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</si>
  <si>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</si>
  <si>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</si>
  <si>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</si>
  <si>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</si>
  <si>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</si>
  <si>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</si>
  <si>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</si>
  <si>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</si>
  <si>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</si>
  <si>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</si>
  <si>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</si>
  <si>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</si>
  <si>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</si>
  <si>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</si>
  <si>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</si>
  <si>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</si>
  <si>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</si>
  <si>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</si>
  <si>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</si>
  <si>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</si>
  <si>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</si>
  <si>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</si>
  <si>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</si>
  <si>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</si>
  <si>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</si>
  <si>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</si>
  <si>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</si>
  <si>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</si>
  <si>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</si>
  <si>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</si>
  <si>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</si>
  <si>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</si>
  <si>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</si>
  <si>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</si>
  <si>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</si>
  <si>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</si>
  <si>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</si>
  <si>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</si>
  <si>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</si>
  <si>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</si>
  <si>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</si>
  <si>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</si>
  <si>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</si>
  <si>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</si>
  <si>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</si>
  <si>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</si>
  <si>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</si>
  <si>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</si>
  <si>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</si>
  <si>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</si>
  <si>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</si>
  <si>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</si>
  <si>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</si>
  <si>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</si>
  <si>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</si>
  <si>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</si>
  <si>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</si>
  <si>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</si>
  <si>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</si>
  <si>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</si>
  <si>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</si>
  <si>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</si>
  <si>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</si>
  <si>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</si>
  <si>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</si>
  <si>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</si>
  <si>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</si>
  <si>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</si>
  <si>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</si>
  <si>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</si>
  <si>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</si>
  <si>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</si>
  <si>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</si>
  <si>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</si>
  <si>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</si>
  <si>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</si>
  <si>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</si>
  <si>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</si>
  <si>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</si>
  <si>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</si>
  <si>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</si>
  <si>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</si>
  <si>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</si>
  <si>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</si>
  <si>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</si>
  <si>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</si>
  <si>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</si>
  <si>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</si>
  <si>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</si>
  <si>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</si>
  <si>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</si>
  <si>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</si>
  <si>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</si>
  <si>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</si>
  <si>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</si>
  <si>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</si>
  <si>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</si>
  <si>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</si>
  <si>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</si>
  <si>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</si>
  <si>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</si>
  <si>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</si>
  <si>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</si>
  <si>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</si>
  <si>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</si>
  <si>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</si>
  <si>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</si>
  <si>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</si>
  <si>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</si>
  <si>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</si>
  <si>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</si>
  <si>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</si>
  <si>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</si>
  <si>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</si>
  <si>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</si>
  <si>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</si>
  <si>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</si>
  <si>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</si>
  <si>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</si>
  <si>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</si>
  <si>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</si>
  <si>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</si>
  <si>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</si>
  <si>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</si>
  <si>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</si>
  <si>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</si>
  <si>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</si>
  <si>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</si>
  <si>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</si>
  <si>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</si>
  <si>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</si>
  <si>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</si>
  <si>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</si>
  <si>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</si>
  <si>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</si>
  <si>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</si>
  <si>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</si>
  <si>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</si>
  <si>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</si>
  <si>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</si>
  <si>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</si>
  <si>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</si>
  <si>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</si>
  <si>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</si>
  <si>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</si>
  <si>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</si>
  <si>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</si>
  <si>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</si>
  <si>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</si>
  <si>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</si>
  <si>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</si>
  <si>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</si>
  <si>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</si>
  <si>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</si>
  <si>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</si>
  <si>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</si>
  <si>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</si>
  <si>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</si>
  <si>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</si>
  <si>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</si>
  <si>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</si>
  <si>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</si>
  <si>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</si>
  <si>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</si>
  <si>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</si>
  <si>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</si>
  <si>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</si>
  <si>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</si>
  <si>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</si>
  <si>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</si>
  <si>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</si>
  <si>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</si>
  <si>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</si>
  <si>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</si>
  <si>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</si>
  <si>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</si>
  <si>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</si>
  <si>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</si>
  <si>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</si>
  <si>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</si>
  <si>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</si>
  <si>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</si>
  <si>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</si>
  <si>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</si>
  <si>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</si>
  <si>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</si>
  <si>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</si>
  <si>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</si>
  <si>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</si>
  <si>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</si>
  <si>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</si>
  <si>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</si>
  <si>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</si>
  <si>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</si>
  <si>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</si>
  <si>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</si>
  <si>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</si>
  <si>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</si>
  <si>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</si>
  <si>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</si>
  <si>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</si>
  <si>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</si>
  <si>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</si>
  <si>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</si>
  <si>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</si>
  <si>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</si>
  <si>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</si>
  <si>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</si>
  <si>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</si>
  <si>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</si>
  <si>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</si>
  <si>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</si>
  <si>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</si>
  <si>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</si>
  <si>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</si>
  <si>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</si>
  <si>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</si>
  <si>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</si>
  <si>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</si>
  <si>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</si>
  <si>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</si>
  <si>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</si>
  <si>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</si>
  <si>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</si>
  <si>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</si>
  <si>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</si>
  <si>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</si>
  <si>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</si>
  <si>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</si>
  <si>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</si>
  <si>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</si>
  <si>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</si>
  <si>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</si>
  <si>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</si>
  <si>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</si>
  <si>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</si>
  <si>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</si>
  <si>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</si>
  <si>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</si>
  <si>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</si>
  <si>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</si>
  <si>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</si>
  <si>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</si>
  <si>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</si>
  <si>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</si>
  <si>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</si>
  <si>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</si>
  <si>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</si>
  <si>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</si>
  <si>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</si>
  <si>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</si>
  <si>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</si>
  <si>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</si>
  <si>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</si>
  <si>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</si>
  <si>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</si>
  <si>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</si>
  <si>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</si>
  <si>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</si>
  <si>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</si>
  <si>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</si>
  <si>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</si>
  <si>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</si>
  <si>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</si>
  <si>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</si>
  <si>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</si>
  <si>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</si>
  <si>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</si>
  <si>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</si>
  <si>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</si>
  <si>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</si>
  <si>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</si>
  <si>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</si>
  <si>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</si>
  <si>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</si>
  <si>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</si>
  <si>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</si>
  <si>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</si>
  <si>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</si>
  <si>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</si>
  <si>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</si>
  <si>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</si>
  <si>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</si>
  <si>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</si>
  <si>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</si>
  <si>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</si>
  <si>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</si>
  <si>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</si>
  <si>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</si>
  <si>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</si>
  <si>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</si>
  <si>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</si>
  <si>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</si>
  <si>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</si>
  <si>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</si>
  <si>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</si>
  <si>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</si>
  <si>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</si>
  <si>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</si>
  <si>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</si>
  <si>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</si>
  <si>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</si>
  <si>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</si>
  <si>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</si>
  <si>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</si>
  <si>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</si>
  <si>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</si>
  <si>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</si>
  <si>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</si>
  <si>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</si>
  <si>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</si>
  <si>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</si>
  <si>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</si>
  <si>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</si>
  <si>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</si>
  <si>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</si>
  <si>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</si>
  <si>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</si>
  <si>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</si>
  <si>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</si>
  <si>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</si>
  <si>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</si>
  <si>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</si>
  <si>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</si>
  <si>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</si>
  <si>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</si>
  <si>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</si>
  <si>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</si>
  <si>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</si>
  <si>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</si>
  <si>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</si>
  <si>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</si>
  <si>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</si>
  <si>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</si>
  <si>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</si>
  <si>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</si>
  <si>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</si>
  <si>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</si>
  <si>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</si>
  <si>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</si>
  <si>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</si>
  <si>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</si>
  <si>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</si>
  <si>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</si>
  <si>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</si>
  <si>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</si>
  <si>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</si>
  <si>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</si>
  <si>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</si>
  <si>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</si>
  <si>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</si>
  <si>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</si>
  <si>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</si>
  <si>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</si>
  <si>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</si>
  <si>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</si>
  <si>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</si>
  <si>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</si>
  <si>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</si>
  <si>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</si>
  <si>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</si>
  <si>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</si>
  <si>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</si>
  <si>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</si>
  <si>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</si>
  <si>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</si>
  <si>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</si>
  <si>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</si>
  <si>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</si>
  <si>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</si>
  <si>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</si>
  <si>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</si>
  <si>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</si>
  <si>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</si>
  <si>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</si>
  <si>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</si>
  <si>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</si>
  <si>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</si>
  <si>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</si>
  <si>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</si>
  <si>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</si>
  <si>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</si>
  <si>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</si>
  <si>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</si>
  <si>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</si>
  <si>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</si>
  <si>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</si>
  <si>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</si>
  <si>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</si>
  <si>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</si>
  <si>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</si>
  <si>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</si>
  <si>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</si>
  <si>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</si>
  <si>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</si>
  <si>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</si>
  <si>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</si>
  <si>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</si>
  <si>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</si>
  <si>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</si>
  <si>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</si>
  <si>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</si>
  <si>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</si>
  <si>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</si>
  <si>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</si>
  <si>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</si>
  <si>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</si>
  <si>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</si>
  <si>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</si>
  <si>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</si>
  <si>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</si>
  <si>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</si>
  <si>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</si>
  <si>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</si>
  <si>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</si>
  <si>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</si>
  <si>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</si>
  <si>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</si>
  <si>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</si>
  <si>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</si>
  <si>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</si>
  <si>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</si>
  <si>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</si>
  <si>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</si>
  <si>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</si>
  <si>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</si>
  <si>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</si>
  <si>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</si>
  <si>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</si>
  <si>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</si>
  <si>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</si>
  <si>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</si>
  <si>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</si>
  <si>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</si>
  <si>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</si>
  <si>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</si>
  <si>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</si>
  <si>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</si>
  <si>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</si>
  <si>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</si>
  <si>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</si>
  <si>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</si>
  <si>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</si>
  <si>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</si>
  <si>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</si>
  <si>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</si>
  <si>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</si>
  <si>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</si>
  <si>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</si>
  <si>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</si>
  <si>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</si>
  <si>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</si>
  <si>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</si>
  <si>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</si>
  <si>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</si>
  <si>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</si>
  <si>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</si>
  <si>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</si>
  <si>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</si>
  <si>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</si>
  <si>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</si>
  <si>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</si>
  <si>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</si>
  <si>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</si>
  <si>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</si>
  <si>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</si>
  <si>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</si>
  <si>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</si>
  <si>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</si>
  <si>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</si>
  <si>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</si>
  <si>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</si>
  <si>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</si>
  <si>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</si>
  <si>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</si>
  <si>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</si>
  <si>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</si>
  <si>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</si>
  <si>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</si>
  <si>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</si>
  <si>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</si>
  <si>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</si>
  <si>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</si>
  <si>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</si>
  <si>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</si>
  <si>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</si>
  <si>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</si>
  <si>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</si>
  <si>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</si>
  <si>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</si>
  <si>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</si>
  <si>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</si>
  <si>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</si>
  <si>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</si>
  <si>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</si>
  <si>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</si>
  <si>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</si>
  <si>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</si>
  <si>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</si>
  <si>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</si>
  <si>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</si>
  <si>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</si>
  <si>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</si>
  <si>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</si>
  <si>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</si>
  <si>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</si>
  <si>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</si>
  <si>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</si>
  <si>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</si>
  <si>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</si>
  <si>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</si>
  <si>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</si>
  <si>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</si>
  <si>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</si>
  <si>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</si>
  <si>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</si>
  <si>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</si>
  <si>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</si>
  <si>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</si>
  <si>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</si>
  <si>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</si>
  <si>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</si>
  <si>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</si>
  <si>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</si>
  <si>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</si>
  <si>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</si>
  <si>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</si>
  <si>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</si>
  <si>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</si>
  <si>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</si>
  <si>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</si>
  <si>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</si>
  <si>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</si>
  <si>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</si>
  <si>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</si>
  <si>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</si>
  <si>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</si>
  <si>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</si>
  <si>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</si>
  <si>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</si>
  <si>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</si>
  <si>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</si>
  <si>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</si>
  <si>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</si>
  <si>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</si>
  <si>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</si>
  <si>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</si>
  <si>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</si>
  <si>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</si>
  <si>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</si>
  <si>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</si>
  <si>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</si>
  <si>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</si>
  <si>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</si>
  <si>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</si>
  <si>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</si>
  <si>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</si>
  <si>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</si>
  <si>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</si>
  <si>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</si>
  <si>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</si>
  <si>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</si>
  <si>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</si>
  <si>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</si>
  <si>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</si>
  <si>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</si>
  <si>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</si>
  <si>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</si>
  <si>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</si>
  <si>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</si>
  <si>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</si>
  <si>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</si>
  <si>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</si>
  <si>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</si>
  <si>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</si>
  <si>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</si>
  <si>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</si>
  <si>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</si>
  <si>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</si>
  <si>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</si>
  <si>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</si>
  <si>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</si>
  <si>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</si>
  <si>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</si>
  <si>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</si>
  <si>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</si>
  <si>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</si>
  <si>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</si>
  <si>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</si>
  <si>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</si>
  <si>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</si>
  <si>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</si>
  <si>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</si>
  <si>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</si>
  <si>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</si>
  <si>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</si>
  <si>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</si>
  <si>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</si>
  <si>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</si>
  <si>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</si>
  <si>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</si>
  <si>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</si>
  <si>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</si>
  <si>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</si>
  <si>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</si>
  <si>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</si>
  <si>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</si>
  <si>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</si>
  <si>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</si>
  <si>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</si>
  <si>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</si>
  <si>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</si>
  <si>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</si>
  <si>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</si>
  <si>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</si>
  <si>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</si>
  <si>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</si>
  <si>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</si>
  <si>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</si>
  <si>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</si>
  <si>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</si>
  <si>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</si>
  <si>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</si>
  <si>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</si>
  <si>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</si>
  <si>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</si>
  <si>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</si>
  <si>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</si>
  <si>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</si>
  <si>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</si>
  <si>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</si>
  <si>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</si>
  <si>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</si>
  <si>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</si>
  <si>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</si>
  <si>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</si>
  <si>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</si>
  <si>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</si>
  <si>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</si>
  <si>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</si>
  <si>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</si>
  <si>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</si>
  <si>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</si>
  <si>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</si>
  <si>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</si>
  <si>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</si>
  <si>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</si>
  <si>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</si>
  <si>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</si>
  <si>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</si>
  <si>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</si>
  <si>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</si>
  <si>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</si>
  <si>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</si>
  <si>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</si>
  <si>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</si>
  <si>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</si>
  <si>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</si>
  <si>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</si>
  <si>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</si>
  <si>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</si>
  <si>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</si>
  <si>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</si>
  <si>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</si>
  <si>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</si>
  <si>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</si>
  <si>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</si>
  <si>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</si>
  <si>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</si>
  <si>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</si>
  <si>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</si>
  <si>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</si>
  <si>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</si>
  <si>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</si>
  <si>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</si>
  <si>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</si>
  <si>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</si>
  <si>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</si>
  <si>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</si>
  <si>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</si>
  <si>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</si>
  <si>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</si>
  <si>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</si>
  <si>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</si>
  <si>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</si>
  <si>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</si>
  <si>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</si>
  <si>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</si>
  <si>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</si>
  <si>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</si>
  <si>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</si>
  <si>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</si>
  <si>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</si>
  <si>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</si>
  <si>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</si>
  <si>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</si>
  <si>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</si>
  <si>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</si>
  <si>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</si>
  <si>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</si>
  <si>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</si>
  <si>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</si>
  <si>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</si>
  <si>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</si>
  <si>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</si>
  <si>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</si>
  <si>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</si>
  <si>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</si>
  <si>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</si>
  <si>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</si>
  <si>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</si>
  <si>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</si>
  <si>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</si>
  <si>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</si>
  <si>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</si>
  <si>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</si>
  <si>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</si>
  <si>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</si>
  <si>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</si>
  <si>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</si>
  <si>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</si>
  <si>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</si>
  <si>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</si>
  <si>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</si>
  <si>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</si>
  <si>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</si>
  <si>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</si>
  <si>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</si>
  <si>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</si>
  <si>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</si>
  <si>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</si>
  <si>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</si>
  <si>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</si>
  <si>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</si>
  <si>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</si>
  <si>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</si>
  <si>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</si>
  <si>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</si>
  <si>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</si>
  <si>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</si>
  <si>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</si>
  <si>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</si>
  <si>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</si>
  <si>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</si>
  <si>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</si>
  <si>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</si>
  <si>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</si>
  <si>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</si>
  <si>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</si>
  <si>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</si>
  <si>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</si>
  <si>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</si>
  <si>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</si>
  <si>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</si>
  <si>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</si>
  <si>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</si>
  <si>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</si>
  <si>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</si>
  <si>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</si>
  <si>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</si>
  <si>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</si>
  <si>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</si>
  <si>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</si>
  <si>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</si>
  <si>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</si>
  <si>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</si>
  <si>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</si>
  <si>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</si>
  <si>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</si>
  <si>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</si>
  <si>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</si>
  <si>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</si>
  <si>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</si>
  <si>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</si>
  <si>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</si>
  <si>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</si>
  <si>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</si>
  <si>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</si>
  <si>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</si>
  <si>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</si>
  <si>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</si>
  <si>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</si>
  <si>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</si>
  <si>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</si>
  <si>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</si>
  <si>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</si>
  <si>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</si>
  <si>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</si>
  <si>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</si>
  <si>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</si>
  <si>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</si>
  <si>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</si>
  <si>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</si>
  <si>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</si>
  <si>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</si>
  <si>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</si>
  <si>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</si>
  <si>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</si>
  <si>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</si>
  <si>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</si>
  <si>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</si>
  <si>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</si>
  <si>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</si>
  <si>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</si>
  <si>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</si>
  <si>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</si>
  <si>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</si>
  <si>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</si>
  <si>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</si>
  <si>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</si>
  <si>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</si>
  <si>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</si>
  <si>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</si>
  <si>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</si>
  <si>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</si>
  <si>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</si>
  <si>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</si>
  <si>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</si>
  <si>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</si>
  <si>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</si>
  <si>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</si>
  <si>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</si>
  <si>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</si>
  <si>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</si>
  <si>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</si>
  <si>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</si>
  <si>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</si>
  <si>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</si>
  <si>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</si>
  <si>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</si>
  <si>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</si>
  <si>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</si>
  <si>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</si>
  <si>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</si>
  <si>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</si>
  <si>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</si>
  <si>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</si>
  <si>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</si>
  <si>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</si>
  <si>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</si>
  <si>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</si>
  <si>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</si>
  <si>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</si>
  <si>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</si>
  <si>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</si>
  <si>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</si>
  <si>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</si>
  <si>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</si>
  <si>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</si>
  <si>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</si>
  <si>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</si>
  <si>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</si>
  <si>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</si>
  <si>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</si>
  <si>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</si>
  <si>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</si>
  <si>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</si>
  <si>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</si>
  <si>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</si>
  <si>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</si>
  <si>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</si>
  <si>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</si>
  <si>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</si>
  <si>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</si>
  <si>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</si>
  <si>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</si>
  <si>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</si>
  <si>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</si>
  <si>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</si>
  <si>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</si>
  <si>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</si>
  <si>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</si>
  <si>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</si>
  <si>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</si>
  <si>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</si>
  <si>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</si>
  <si>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</si>
  <si>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</si>
  <si>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</si>
  <si>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</si>
  <si>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</si>
  <si>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</si>
  <si>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</si>
  <si>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</si>
  <si>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</si>
  <si>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</si>
  <si>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</si>
  <si>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</si>
  <si>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</si>
  <si>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</si>
  <si>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</si>
  <si>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</si>
  <si>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</si>
  <si>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</si>
  <si>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</si>
  <si>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</si>
  <si>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</si>
  <si>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</si>
  <si>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</si>
  <si>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</si>
  <si>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</si>
  <si>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</si>
  <si>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</si>
  <si>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</si>
  <si>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</si>
  <si>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</si>
  <si>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</si>
  <si>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</si>
  <si>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</si>
  <si>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</si>
  <si>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</si>
  <si>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</si>
  <si>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</si>
  <si>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</si>
  <si>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</si>
  <si>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</si>
  <si>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</si>
  <si>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</si>
  <si>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</si>
  <si>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</si>
  <si>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</si>
  <si>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</si>
  <si>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</si>
  <si>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</si>
  <si>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</si>
  <si>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</si>
  <si>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</si>
  <si>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</si>
  <si>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</si>
  <si>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</si>
  <si>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</si>
  <si>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</si>
  <si>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</si>
  <si>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</si>
  <si>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</si>
  <si>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</si>
  <si>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</si>
  <si>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</si>
  <si>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</si>
  <si>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</si>
  <si>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</si>
  <si>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</si>
  <si>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</si>
  <si>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</si>
  <si>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</si>
  <si>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</si>
  <si>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</si>
  <si>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</si>
  <si>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</si>
  <si>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</si>
  <si>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</si>
  <si>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</si>
  <si>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</si>
  <si>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</si>
  <si>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</si>
  <si>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</si>
  <si>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</si>
  <si>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</si>
  <si>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</si>
  <si>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</si>
  <si>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</si>
  <si>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</si>
  <si>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</si>
  <si>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</si>
  <si>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</si>
  <si>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</si>
  <si>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</si>
  <si>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</si>
  <si>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</si>
  <si>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</si>
  <si>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</si>
  <si>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</si>
  <si>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</si>
  <si>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</si>
  <si>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</si>
  <si>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</si>
  <si>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</si>
  <si>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</si>
  <si>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</si>
  <si>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</si>
  <si>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</si>
  <si>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</si>
  <si>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</si>
  <si>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</si>
  <si>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</si>
  <si>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</si>
  <si>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</si>
  <si>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</si>
  <si>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</si>
  <si>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</si>
  <si>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</si>
  <si>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</si>
  <si>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</si>
  <si>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</si>
  <si>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</si>
  <si>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</si>
  <si>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</si>
  <si>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</si>
  <si>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</si>
  <si>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</si>
  <si>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</si>
  <si>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</si>
  <si>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</si>
  <si>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</si>
  <si>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</si>
  <si>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</si>
  <si>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</si>
  <si>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</si>
  <si>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</si>
  <si>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</si>
  <si>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</si>
  <si>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</si>
  <si>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</si>
  <si>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</si>
  <si>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</si>
  <si>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</si>
  <si>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</si>
  <si>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</si>
  <si>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</si>
  <si>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</si>
  <si>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</si>
  <si>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</si>
  <si>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</si>
  <si>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</si>
  <si>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</si>
  <si>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</si>
  <si>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</si>
  <si>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</si>
  <si>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</si>
  <si>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</si>
  <si>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</si>
  <si>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</si>
  <si>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</si>
  <si>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</si>
  <si>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</si>
  <si>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</si>
  <si>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</si>
  <si>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</si>
  <si>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</si>
  <si>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</si>
  <si>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</si>
  <si>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</si>
  <si>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</si>
  <si>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</si>
  <si>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</si>
  <si>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</si>
  <si>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</si>
  <si>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</si>
  <si>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</si>
  <si>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</si>
  <si>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</si>
  <si>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</si>
  <si>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</si>
  <si>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</si>
  <si>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</si>
  <si>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</si>
  <si>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</si>
  <si>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</si>
  <si>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</si>
  <si>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</si>
  <si>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</si>
  <si>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</si>
  <si>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</si>
  <si>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</si>
  <si>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</si>
  <si>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</si>
  <si>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</si>
  <si>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</si>
  <si>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</si>
  <si>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</si>
  <si>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</si>
  <si>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</si>
  <si>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</si>
  <si>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</si>
  <si>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</si>
  <si>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</si>
  <si>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</si>
  <si>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</si>
  <si>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</si>
  <si>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</si>
  <si>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</si>
  <si>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</si>
  <si>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</si>
  <si>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</si>
  <si>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</si>
  <si>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</si>
  <si>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</si>
  <si>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</si>
  <si>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</si>
  <si>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</si>
  <si>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</si>
  <si>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</si>
  <si>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</si>
  <si>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</si>
  <si>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</si>
  <si>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</si>
  <si>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</si>
  <si>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</si>
  <si>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</si>
  <si>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</si>
  <si>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</si>
  <si>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</si>
  <si>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</si>
  <si>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</si>
  <si>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</si>
  <si>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</si>
  <si>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</si>
  <si>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</si>
  <si>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</si>
  <si>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</si>
  <si>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</si>
  <si>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</si>
  <si>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</si>
  <si>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</si>
  <si>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</si>
  <si>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</si>
  <si>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</si>
  <si>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</si>
  <si>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</si>
  <si>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</si>
  <si>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</si>
  <si>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</si>
  <si>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</si>
  <si>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</si>
  <si>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</si>
  <si>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</si>
  <si>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</si>
  <si>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</si>
  <si>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</si>
  <si>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</si>
  <si>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</si>
  <si>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</si>
  <si>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</si>
  <si>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</si>
  <si>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</si>
  <si>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</si>
  <si>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</si>
  <si>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</si>
  <si>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</si>
  <si>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</si>
  <si>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</si>
  <si>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</si>
  <si>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</si>
  <si>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</si>
  <si>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</si>
  <si>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</si>
  <si>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</si>
  <si>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</si>
  <si>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</si>
  <si>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</si>
  <si>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</si>
  <si>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</si>
  <si>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</si>
  <si>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</si>
  <si>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</si>
  <si>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</si>
  <si>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</si>
  <si>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</si>
  <si>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</si>
  <si>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</si>
  <si>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</si>
  <si>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</si>
  <si>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</si>
  <si>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</si>
  <si>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</si>
  <si>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</si>
  <si>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</si>
  <si>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</si>
  <si>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</si>
  <si>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</si>
  <si>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</si>
  <si>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</si>
  <si>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</si>
  <si>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</si>
  <si>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</si>
  <si>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</si>
  <si>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</si>
  <si>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</si>
  <si>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</si>
  <si>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</si>
  <si>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</si>
  <si>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</si>
  <si>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</si>
  <si>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</si>
  <si>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</si>
  <si>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</si>
  <si>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</si>
  <si>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</si>
  <si>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</si>
  <si>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</si>
  <si>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</si>
  <si>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</si>
  <si>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</si>
  <si>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</si>
  <si>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</si>
  <si>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</si>
  <si>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</si>
  <si>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</si>
  <si>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</si>
  <si>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</si>
  <si>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</si>
  <si>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</si>
  <si>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</si>
  <si>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</si>
  <si>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</si>
  <si>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</si>
  <si>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</si>
  <si>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</si>
  <si>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</si>
  <si>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</si>
  <si>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</si>
  <si>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</si>
  <si>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</si>
  <si>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</si>
  <si>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</si>
  <si>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</si>
  <si>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</si>
  <si>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</si>
  <si>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</si>
  <si>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</si>
  <si>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</si>
  <si>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</si>
  <si>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</si>
  <si>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</si>
  <si>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</si>
  <si>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</si>
  <si>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</si>
  <si>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</si>
  <si>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</si>
  <si>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</si>
  <si>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</si>
  <si>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</si>
  <si>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</si>
  <si>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</si>
  <si>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</si>
  <si>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</si>
  <si>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</si>
  <si>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</si>
  <si>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</si>
  <si>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</si>
  <si>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</si>
  <si>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</si>
  <si>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</si>
  <si>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</si>
  <si>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</si>
  <si>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</si>
  <si>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</si>
  <si>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</si>
  <si>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</si>
  <si>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</si>
  <si>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</si>
  <si>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</si>
  <si>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</si>
  <si>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</si>
  <si>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</si>
  <si>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</si>
  <si>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</si>
  <si>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</si>
  <si>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</si>
  <si>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</si>
  <si>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</si>
  <si>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</si>
  <si>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</si>
  <si>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</si>
  <si>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</si>
  <si>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</si>
  <si>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</si>
  <si>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</si>
  <si>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</si>
  <si>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</si>
  <si>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</si>
  <si>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</si>
  <si>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</si>
  <si>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</si>
  <si>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</si>
  <si>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</si>
  <si>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</si>
  <si>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</si>
  <si>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</si>
  <si>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</si>
  <si>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</si>
  <si>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</si>
  <si>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</si>
  <si>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</si>
  <si>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</si>
  <si>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</si>
  <si>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</si>
  <si>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</si>
  <si>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</si>
  <si>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</si>
  <si>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</si>
  <si>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</si>
  <si>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</si>
  <si>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</si>
  <si>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</si>
  <si>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</si>
  <si>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</si>
  <si>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</si>
  <si>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</si>
  <si>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</si>
  <si>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</si>
  <si>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</si>
  <si>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</si>
  <si>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</si>
  <si>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</si>
  <si>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</si>
  <si>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</si>
  <si>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</si>
  <si>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</si>
  <si>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</si>
  <si>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</si>
  <si>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</si>
  <si>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</si>
  <si>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</si>
  <si>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</si>
  <si>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</si>
  <si>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</si>
  <si>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</si>
  <si>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</si>
  <si>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</si>
  <si>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</si>
  <si>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</si>
  <si>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</si>
  <si>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</si>
  <si>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</si>
  <si>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</si>
  <si>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</si>
  <si>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</si>
  <si>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</si>
  <si>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</si>
  <si>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</si>
  <si>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</si>
  <si>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</si>
  <si>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</si>
  <si>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</si>
  <si>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</si>
  <si>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</si>
  <si>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</si>
  <si>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</si>
  <si>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</si>
  <si>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</si>
  <si>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</si>
  <si>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</si>
  <si>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</si>
  <si>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</si>
  <si>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</si>
  <si>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</si>
  <si>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</si>
  <si>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</si>
  <si>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</si>
  <si>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</si>
  <si>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</si>
  <si>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</si>
  <si>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</si>
  <si>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</si>
  <si>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</si>
  <si>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</si>
  <si>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</si>
  <si>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</si>
  <si>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</si>
  <si>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</si>
  <si>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</si>
  <si>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</si>
  <si>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</si>
  <si>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</si>
  <si>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</si>
  <si>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</si>
  <si>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</si>
  <si>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</si>
  <si>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</si>
  <si>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</si>
  <si>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</si>
  <si>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</si>
  <si>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</si>
  <si>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</si>
  <si>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</si>
  <si>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</si>
  <si>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</si>
  <si>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</si>
  <si>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</si>
  <si>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</si>
  <si>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</si>
  <si>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</si>
  <si>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</si>
  <si>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</si>
  <si>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</si>
  <si>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</si>
  <si>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</si>
  <si>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</si>
  <si>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</si>
  <si>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</si>
  <si>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</si>
  <si>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</si>
  <si>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</si>
  <si>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</si>
  <si>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</si>
  <si>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</si>
  <si>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</si>
  <si>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</si>
  <si>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</si>
  <si>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</si>
  <si>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</si>
  <si>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</si>
  <si>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</si>
  <si>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</si>
  <si>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</si>
  <si>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</si>
  <si>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</si>
  <si>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</si>
  <si>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</si>
  <si>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</si>
  <si>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</si>
  <si>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</si>
  <si>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</si>
  <si>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</si>
  <si>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</si>
  <si>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</si>
  <si>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</si>
  <si>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</si>
  <si>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</si>
  <si>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</si>
  <si>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</si>
  <si>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</si>
  <si>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</si>
  <si>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</si>
  <si>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</si>
  <si>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</si>
  <si>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</si>
  <si>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</si>
  <si>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</si>
  <si>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</si>
  <si>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</si>
  <si>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</si>
  <si>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</si>
  <si>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</si>
  <si>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</si>
  <si>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</si>
  <si>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</si>
  <si>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</si>
  <si>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</si>
  <si>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</si>
  <si>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</si>
  <si>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</si>
  <si>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</si>
  <si>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</si>
  <si>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</si>
  <si>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</si>
  <si>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</si>
  <si>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</si>
  <si>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</si>
  <si>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</si>
  <si>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</si>
  <si>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</si>
  <si>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</si>
  <si>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</si>
  <si>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</si>
  <si>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</si>
  <si>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</si>
  <si>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</si>
  <si>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</si>
  <si>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</si>
  <si>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</si>
  <si>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</si>
  <si>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</si>
  <si>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</si>
  <si>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</si>
  <si>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</si>
  <si>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</si>
  <si>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</si>
  <si>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</si>
  <si>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</si>
  <si>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</si>
  <si>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</si>
  <si>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</si>
  <si>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</si>
  <si>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</si>
  <si>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</si>
  <si>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</si>
  <si>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</si>
  <si>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</si>
  <si>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</si>
  <si>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</si>
  <si>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</si>
  <si>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</si>
  <si>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</si>
  <si>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</si>
  <si>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</si>
  <si>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</si>
  <si>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</si>
  <si>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</si>
  <si>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</si>
  <si>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</si>
  <si>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</si>
  <si>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</si>
  <si>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</si>
  <si>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</si>
  <si>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</si>
  <si>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</si>
  <si>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</si>
  <si>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</si>
  <si>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</si>
  <si>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</si>
  <si>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</si>
  <si>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</si>
  <si>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</si>
  <si>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</si>
  <si>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</si>
  <si>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</si>
  <si>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</si>
  <si>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</si>
  <si>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</si>
  <si>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</si>
  <si>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</si>
  <si>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</si>
  <si>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</si>
  <si>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</si>
  <si>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</si>
  <si>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</si>
  <si>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</si>
  <si>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</si>
  <si>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</si>
  <si>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</si>
  <si>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</si>
  <si>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</si>
  <si>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</si>
  <si>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</si>
  <si>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</si>
  <si>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</si>
  <si>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</si>
  <si>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</si>
  <si>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</si>
  <si>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</si>
  <si>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</si>
  <si>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</si>
  <si>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</si>
  <si>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</si>
  <si>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</si>
  <si>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</si>
  <si>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</si>
  <si>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</si>
  <si>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</si>
  <si>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</si>
  <si>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</si>
  <si>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</si>
  <si>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</si>
  <si>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</si>
  <si>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</si>
  <si>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</si>
  <si>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</si>
  <si>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</si>
  <si>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</si>
  <si>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</si>
  <si>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</si>
  <si>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</si>
  <si>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</si>
  <si>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</si>
  <si>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</si>
  <si>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</si>
  <si>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</si>
  <si>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</si>
  <si>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</si>
  <si>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</si>
  <si>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</si>
  <si>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</si>
  <si>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</si>
  <si>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</si>
  <si>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</si>
  <si>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</si>
  <si>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</si>
  <si>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</si>
  <si>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</si>
  <si>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</si>
  <si>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</si>
  <si>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</si>
  <si>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</si>
  <si>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</si>
  <si>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</si>
  <si>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</si>
  <si>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</si>
  <si>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</si>
  <si>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</si>
  <si>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</si>
  <si>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</si>
  <si>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</si>
  <si>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</si>
  <si>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</si>
  <si>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</si>
  <si>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</si>
  <si>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</si>
  <si>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</si>
  <si>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</si>
  <si>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</si>
  <si>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</si>
  <si>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</si>
  <si>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</si>
  <si>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</si>
  <si>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</si>
  <si>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</si>
  <si>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</si>
  <si>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</si>
  <si>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</si>
  <si>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</si>
  <si>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</si>
  <si>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</si>
  <si>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</si>
  <si>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</si>
  <si>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</si>
  <si>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</si>
  <si>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</si>
  <si>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</si>
  <si>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</si>
  <si>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</si>
  <si>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</si>
  <si>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</si>
  <si>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</si>
  <si>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</si>
  <si>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</si>
  <si>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</si>
  <si>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</si>
  <si>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</si>
  <si>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</si>
  <si>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</si>
  <si>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</si>
  <si>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</si>
  <si>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</si>
  <si>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</si>
  <si>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</si>
  <si>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</si>
  <si>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</si>
  <si>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</si>
  <si>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</si>
  <si>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</si>
  <si>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</si>
  <si>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</si>
  <si>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</si>
  <si>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</si>
  <si>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</si>
  <si>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</si>
  <si>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</si>
  <si>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</si>
  <si>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</si>
  <si>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</si>
  <si>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</si>
  <si>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</si>
  <si>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</si>
  <si>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</si>
  <si>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</si>
  <si>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</si>
  <si>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</si>
  <si>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</si>
  <si>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</si>
  <si>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</si>
  <si>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</si>
  <si>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</si>
  <si>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</si>
  <si>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</si>
  <si>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</si>
  <si>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</si>
  <si>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</si>
  <si>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</si>
  <si>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</si>
  <si>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</si>
  <si>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</si>
  <si>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</si>
  <si>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</si>
  <si>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</si>
  <si>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</si>
  <si>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</si>
  <si>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</si>
  <si>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</si>
  <si>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</si>
  <si>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</si>
  <si>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</si>
  <si>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</si>
  <si>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</si>
  <si>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</si>
  <si>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</si>
  <si>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</si>
  <si>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</si>
  <si>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</si>
  <si>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</si>
  <si>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</si>
  <si>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</si>
  <si>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</si>
  <si>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</si>
  <si>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</si>
  <si>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</si>
  <si>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</si>
  <si>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</si>
  <si>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</si>
  <si>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</si>
  <si>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</si>
  <si>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</si>
  <si>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</si>
  <si>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</si>
  <si>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</si>
  <si>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</si>
  <si>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</si>
  <si>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</si>
  <si>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</si>
  <si>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</si>
  <si>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</si>
  <si>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</si>
  <si>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</si>
  <si>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</si>
  <si>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</si>
  <si>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</si>
  <si>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</si>
  <si>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</si>
  <si>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</si>
  <si>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</si>
  <si>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</si>
  <si>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</si>
  <si>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</si>
  <si>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</si>
  <si>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</si>
  <si>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</si>
  <si>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</si>
  <si>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</si>
  <si>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</si>
  <si>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</si>
  <si>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</si>
  <si>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</si>
  <si>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</si>
  <si>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</si>
  <si>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</si>
  <si>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</si>
  <si>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</si>
  <si>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</si>
  <si>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</si>
  <si>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</si>
  <si>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</si>
  <si>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</si>
  <si>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</si>
  <si>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</si>
  <si>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</si>
  <si>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</si>
  <si>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</si>
  <si>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</si>
  <si>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</si>
  <si>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</si>
  <si>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</si>
  <si>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</si>
  <si>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</si>
  <si>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</si>
  <si>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</si>
  <si>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</si>
  <si>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</si>
  <si>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</si>
  <si>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</si>
  <si>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</si>
  <si>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</si>
  <si>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</si>
  <si>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</si>
  <si>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</si>
  <si>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</si>
  <si>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</si>
  <si>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</si>
  <si>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</si>
  <si>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</si>
  <si>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</si>
  <si>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</si>
  <si>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</si>
  <si>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</si>
  <si>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</si>
  <si>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</si>
  <si>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</si>
  <si>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</si>
  <si>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</si>
  <si>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</si>
  <si>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</si>
  <si>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</si>
  <si>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</si>
  <si>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</si>
  <si>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</si>
  <si>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</si>
  <si>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</si>
  <si>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</si>
  <si>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</si>
  <si>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</si>
  <si>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</si>
  <si>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</si>
  <si>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</si>
  <si>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</si>
  <si>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</si>
  <si>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</si>
  <si>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</si>
  <si>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</si>
  <si>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</si>
  <si>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</si>
  <si>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</si>
  <si>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</si>
  <si>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</si>
  <si>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</si>
  <si>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</si>
  <si>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</si>
  <si>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</si>
  <si>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</si>
  <si>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</si>
  <si>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</si>
  <si>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</si>
  <si>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</si>
  <si>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</si>
  <si>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</si>
  <si>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</si>
  <si>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</si>
  <si>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</si>
  <si>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</si>
  <si>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</si>
  <si>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</si>
  <si>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</si>
  <si>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</si>
  <si>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</si>
  <si>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</si>
  <si>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</si>
  <si>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</si>
  <si>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</si>
  <si>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</si>
  <si>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</si>
  <si>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</si>
  <si>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</si>
  <si>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</si>
  <si>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</si>
  <si>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</si>
  <si>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</si>
  <si>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</si>
  <si>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</si>
  <si>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</si>
  <si>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</si>
  <si>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</si>
  <si>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</si>
  <si>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</si>
  <si>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</si>
  <si>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</si>
  <si>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</si>
  <si>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</si>
  <si>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</si>
  <si>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</si>
  <si>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</si>
  <si>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</si>
  <si>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</si>
  <si>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</si>
  <si>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</si>
  <si>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</si>
  <si>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</si>
  <si>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</si>
  <si>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</si>
  <si>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</si>
  <si>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</si>
  <si>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</si>
  <si>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</si>
  <si>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</si>
  <si>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</si>
  <si>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</si>
  <si>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</si>
  <si>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</si>
  <si>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</si>
  <si>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</si>
  <si>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</si>
  <si>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</si>
  <si>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</si>
  <si>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</si>
  <si>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</si>
  <si>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</si>
  <si>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</si>
  <si>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</si>
  <si>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</si>
  <si>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</si>
  <si>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</si>
  <si>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</si>
  <si>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</si>
  <si>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</si>
  <si>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</si>
  <si>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</si>
  <si>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</si>
  <si>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</si>
  <si>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</si>
  <si>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</si>
  <si>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</si>
  <si>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</si>
  <si>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</si>
  <si>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</si>
  <si>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</si>
  <si>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</si>
  <si>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</si>
  <si>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</si>
  <si>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</si>
  <si>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</si>
  <si>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</si>
  <si>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</si>
  <si>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</si>
  <si>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</si>
  <si>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</si>
  <si>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</si>
  <si>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</si>
  <si>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</si>
  <si>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</si>
  <si>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</si>
  <si>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</si>
  <si>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</si>
  <si>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</si>
  <si>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</si>
  <si>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</si>
  <si>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</si>
  <si>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</si>
  <si>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</si>
  <si>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</si>
  <si>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</si>
  <si>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</si>
  <si>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</si>
  <si>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</si>
  <si>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</si>
  <si>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</si>
  <si>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</si>
  <si>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</si>
  <si>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</si>
  <si>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</si>
  <si>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</si>
  <si>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</si>
  <si>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</si>
  <si>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</si>
  <si>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</si>
  <si>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</si>
  <si>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</si>
  <si>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</si>
  <si>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</si>
  <si>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</si>
  <si>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</si>
  <si>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</si>
  <si>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</si>
  <si>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</si>
  <si>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</si>
  <si>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</si>
  <si>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</si>
  <si>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</si>
  <si>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</si>
  <si>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</si>
  <si>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</si>
  <si>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</si>
  <si>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</si>
  <si>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</si>
  <si>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</si>
  <si>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</si>
  <si>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</si>
  <si>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</si>
  <si>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</si>
  <si>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</si>
  <si>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</si>
  <si>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</si>
  <si>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</si>
  <si>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</si>
  <si>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</si>
  <si>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</si>
  <si>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</si>
  <si>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</si>
  <si>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</si>
  <si>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</si>
  <si>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</si>
  <si>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</si>
  <si>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</si>
  <si>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</si>
  <si>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</si>
  <si>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</si>
  <si>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</si>
  <si>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</si>
  <si>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</si>
  <si>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</si>
  <si>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</si>
  <si>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</si>
  <si>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</si>
  <si>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</si>
  <si>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</si>
  <si>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</si>
  <si>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</si>
  <si>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</si>
  <si>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</si>
  <si>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</si>
  <si>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</si>
  <si>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</si>
  <si>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</si>
  <si>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</si>
  <si>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</si>
  <si>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</si>
  <si>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</si>
  <si>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</si>
  <si>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</si>
  <si>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</si>
  <si>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</si>
  <si>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</si>
  <si>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</si>
  <si>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</si>
  <si>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</si>
  <si>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</si>
  <si>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</si>
  <si>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</si>
  <si>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</si>
  <si>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</si>
  <si>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</si>
  <si>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</si>
  <si>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</si>
  <si>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</si>
  <si>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</si>
  <si>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</si>
  <si>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</si>
  <si>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</si>
  <si>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</si>
  <si>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</si>
  <si>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</si>
  <si>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</si>
  <si>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</si>
  <si>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</si>
  <si>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</si>
  <si>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</si>
  <si>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</si>
  <si>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</si>
  <si>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</si>
  <si>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</si>
  <si>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</si>
  <si>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</si>
  <si>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</si>
  <si>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</si>
  <si>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</si>
  <si>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</si>
  <si>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</si>
  <si>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</si>
  <si>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</si>
  <si>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</si>
  <si>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</si>
  <si>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</si>
  <si>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</si>
  <si>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</si>
  <si>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</si>
  <si>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</si>
  <si>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</si>
  <si>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</si>
  <si>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</si>
  <si>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</si>
  <si>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</si>
  <si>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</si>
  <si>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</si>
  <si>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</si>
  <si>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</si>
  <si>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</si>
  <si>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</si>
  <si>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</si>
  <si>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</si>
  <si>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</si>
  <si>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</si>
  <si>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</si>
  <si>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</si>
  <si>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</si>
  <si>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</si>
  <si>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</si>
  <si>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</si>
  <si>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</si>
  <si>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</si>
  <si>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</si>
  <si>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</si>
  <si>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</si>
  <si>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</si>
  <si>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</si>
  <si>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</si>
  <si>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</si>
  <si>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</si>
  <si>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</si>
  <si>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</si>
  <si>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</si>
  <si>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</si>
  <si>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</si>
  <si>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</si>
  <si>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</si>
  <si>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</si>
  <si>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</si>
  <si>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</si>
  <si>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</si>
  <si>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</si>
  <si>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</si>
  <si>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</si>
  <si>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</si>
  <si>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</si>
  <si>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</si>
  <si>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</si>
  <si>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</si>
  <si>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</si>
  <si>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</si>
  <si>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</si>
  <si>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</si>
  <si>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</si>
  <si>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</si>
  <si>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</si>
  <si>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</si>
  <si>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</si>
  <si>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</si>
  <si>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</si>
  <si>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</si>
  <si>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</si>
  <si>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</si>
  <si>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</si>
  <si>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</si>
  <si>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</si>
  <si>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</si>
  <si>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</si>
  <si>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</si>
  <si>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</si>
  <si>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</si>
  <si>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</si>
  <si>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</si>
  <si>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</si>
  <si>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</si>
  <si>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</si>
  <si>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</si>
  <si>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</si>
  <si>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</si>
  <si>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</si>
  <si>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</si>
  <si>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</si>
  <si>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</si>
  <si>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</si>
  <si>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</si>
  <si>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</si>
  <si>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</si>
  <si>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</si>
  <si>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</si>
  <si>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</si>
  <si>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</si>
  <si>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</si>
  <si>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</si>
  <si>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</si>
  <si>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</si>
  <si>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</si>
  <si>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</si>
  <si>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</si>
  <si>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</si>
  <si>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</si>
  <si>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</si>
  <si>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</si>
  <si>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</si>
  <si>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</si>
  <si>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</si>
  <si>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</si>
  <si>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</si>
  <si>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</si>
  <si>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</si>
  <si>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</si>
  <si>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</si>
  <si>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</si>
  <si>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</si>
  <si>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</si>
  <si>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</si>
  <si>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</si>
  <si>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</si>
  <si>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</si>
  <si>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</si>
  <si>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</si>
  <si>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</si>
  <si>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</si>
  <si>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</si>
  <si>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</si>
  <si>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</si>
  <si>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</si>
  <si>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</si>
  <si>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</si>
  <si>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</si>
  <si>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</si>
  <si>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</si>
  <si>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</si>
  <si>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</si>
  <si>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</si>
  <si>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</si>
  <si>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</si>
  <si>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</si>
  <si>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</si>
  <si>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</si>
  <si>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</si>
  <si>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</si>
  <si>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</si>
  <si>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</si>
  <si>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</si>
  <si>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</si>
  <si>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</si>
  <si>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</si>
  <si>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</si>
  <si>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</si>
  <si>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</si>
  <si>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</si>
  <si>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</si>
  <si>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</si>
  <si>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</si>
  <si>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</si>
  <si>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</si>
  <si>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</si>
  <si>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</si>
  <si>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</si>
  <si>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</si>
  <si>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</si>
  <si>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</si>
  <si>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</si>
  <si>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</si>
  <si>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</si>
  <si>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</si>
  <si>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</si>
  <si>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</si>
  <si>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</si>
  <si>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</si>
  <si>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</si>
  <si>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</si>
  <si>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</si>
  <si>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</si>
  <si>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</si>
  <si>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</si>
  <si>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</si>
  <si>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</si>
  <si>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</si>
  <si>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</si>
  <si>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</si>
  <si>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</si>
  <si>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</si>
  <si>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</si>
  <si>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</si>
  <si>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</si>
  <si>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</si>
  <si>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</si>
  <si>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</si>
  <si>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</si>
  <si>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</si>
  <si>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</si>
  <si>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</si>
  <si>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</si>
  <si>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</si>
  <si>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</si>
  <si>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</si>
  <si>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</si>
  <si>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</si>
  <si>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</si>
  <si>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</si>
  <si>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</si>
  <si>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</si>
  <si>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</si>
  <si>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</si>
  <si>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</si>
  <si>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</si>
  <si>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</si>
  <si>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</si>
  <si>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</si>
  <si>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</si>
  <si>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</si>
  <si>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</si>
  <si>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</si>
  <si>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</si>
  <si>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</si>
  <si>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</si>
  <si>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</si>
  <si>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</si>
  <si>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</si>
  <si>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</si>
  <si>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</si>
  <si>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</si>
  <si>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</si>
  <si>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</si>
  <si>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</si>
  <si>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</si>
  <si>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</si>
  <si>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</si>
  <si>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</si>
  <si>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</si>
  <si>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</si>
  <si>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</si>
  <si>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</si>
  <si>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</si>
  <si>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</si>
  <si>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</si>
  <si>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</si>
  <si>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</si>
  <si>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</si>
  <si>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</si>
  <si>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</si>
  <si>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</si>
  <si>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</si>
  <si>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</si>
  <si>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</si>
  <si>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</si>
  <si>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</si>
  <si>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</si>
  <si>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</si>
  <si>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</si>
  <si>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</si>
  <si>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</si>
  <si>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</si>
  <si>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</si>
  <si>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</si>
  <si>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</si>
  <si>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</si>
  <si>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</si>
  <si>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</si>
  <si>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</si>
  <si>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</si>
  <si>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</si>
  <si>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</si>
  <si>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</si>
  <si>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</si>
  <si>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</si>
  <si>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</si>
  <si>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</si>
  <si>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</si>
  <si>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</si>
  <si>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</si>
  <si>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</si>
  <si>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</si>
  <si>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</si>
  <si>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</si>
  <si>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</si>
  <si>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</si>
  <si>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</si>
  <si>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</si>
  <si>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</si>
  <si>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</si>
  <si>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</si>
  <si>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</si>
  <si>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</si>
  <si>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</si>
  <si>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</si>
  <si>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</si>
  <si>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</si>
  <si>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</si>
  <si>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</si>
  <si>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</si>
  <si>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</si>
  <si>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</si>
  <si>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</si>
  <si>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</si>
  <si>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</si>
  <si>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</si>
  <si>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</si>
  <si>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</si>
  <si>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</si>
  <si>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</si>
  <si>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</si>
  <si>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</si>
  <si>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</si>
  <si>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</si>
  <si>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</si>
  <si>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</si>
  <si>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</si>
  <si>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</si>
  <si>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</si>
  <si>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</si>
  <si>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</si>
  <si>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</si>
  <si>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</si>
  <si>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</si>
  <si>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</si>
  <si>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</si>
  <si>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</si>
  <si>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</si>
  <si>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</si>
  <si>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</si>
  <si>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</si>
  <si>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</si>
  <si>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</si>
  <si>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</si>
  <si>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</si>
  <si>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</si>
  <si>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</si>
  <si>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</si>
  <si>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</si>
  <si>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</si>
  <si>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</si>
  <si>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</si>
  <si>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</si>
  <si>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</si>
  <si>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</si>
  <si>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</si>
  <si>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</si>
  <si>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</si>
  <si>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</si>
  <si>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</si>
  <si>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</si>
  <si>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</si>
  <si>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</si>
  <si>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</si>
  <si>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</si>
  <si>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</si>
  <si>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</si>
  <si>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</si>
  <si>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</si>
  <si>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</si>
  <si>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</si>
  <si>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</si>
  <si>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</si>
  <si>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</si>
  <si>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</si>
  <si>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</si>
  <si>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</si>
  <si>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</si>
  <si>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</si>
  <si>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</si>
  <si>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</si>
  <si>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</si>
  <si>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</si>
  <si>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</si>
  <si>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</si>
  <si>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</si>
  <si>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</si>
  <si>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</si>
  <si>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</si>
  <si>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</si>
  <si>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</si>
  <si>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</si>
  <si>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</si>
  <si>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</si>
  <si>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</si>
  <si>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</si>
  <si>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</si>
  <si>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</si>
  <si>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</si>
  <si>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</si>
  <si>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</si>
  <si>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</si>
  <si>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</si>
  <si>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</si>
  <si>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</si>
  <si>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</si>
  <si>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</si>
  <si>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</si>
  <si>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</si>
  <si>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</si>
  <si>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</si>
  <si>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</si>
  <si>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</si>
  <si>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</si>
  <si>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</si>
  <si>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</si>
  <si>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</si>
  <si>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</si>
  <si>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</si>
  <si>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</si>
  <si>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</si>
  <si>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</si>
  <si>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</si>
  <si>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</si>
  <si>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</si>
  <si>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</si>
  <si>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</si>
  <si>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</si>
  <si>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</si>
  <si>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</si>
  <si>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</si>
  <si>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</si>
  <si>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</si>
  <si>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</si>
  <si>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</si>
  <si>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</si>
  <si>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</si>
  <si>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</si>
  <si>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</si>
  <si>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</si>
  <si>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</si>
  <si>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</si>
  <si>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</si>
  <si>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</si>
  <si>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</si>
  <si>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</si>
  <si>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</si>
  <si>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</si>
  <si>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</si>
  <si>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</si>
  <si>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</si>
  <si>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</si>
  <si>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</si>
  <si>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</si>
  <si>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</si>
  <si>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</si>
  <si>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</si>
  <si>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</si>
  <si>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</si>
  <si>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</si>
  <si>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</si>
  <si>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</si>
  <si>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</si>
  <si>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</si>
  <si>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</si>
  <si>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</si>
  <si>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</si>
  <si>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</si>
  <si>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</si>
  <si>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</si>
  <si>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</si>
  <si>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</si>
  <si>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</si>
  <si>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</si>
  <si>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</si>
  <si>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</si>
  <si>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</si>
  <si>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</si>
  <si>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</si>
  <si>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</si>
  <si>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</si>
  <si>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</si>
  <si>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</si>
  <si>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</si>
  <si>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</si>
  <si>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</si>
  <si>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</si>
  <si>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</si>
  <si>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</si>
  <si>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</si>
  <si>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</si>
  <si>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</si>
  <si>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</si>
  <si>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</si>
  <si>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</si>
  <si>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</si>
  <si>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</si>
  <si>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</si>
  <si>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</si>
  <si>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</si>
  <si>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</si>
  <si>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</si>
  <si>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</si>
  <si>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</si>
  <si>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</si>
  <si>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</si>
  <si>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</si>
  <si>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</si>
  <si>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</si>
  <si>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</si>
  <si>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</si>
  <si>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</si>
  <si>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</si>
  <si>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</si>
  <si>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</si>
  <si>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</si>
  <si>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</si>
  <si>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</si>
  <si>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</si>
  <si>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</si>
  <si>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</si>
  <si>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</si>
  <si>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</si>
  <si>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</si>
  <si>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</si>
  <si>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</si>
  <si>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</si>
  <si>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</si>
  <si>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</si>
  <si>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</si>
  <si>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</si>
  <si>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</si>
  <si>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</si>
  <si>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</si>
  <si>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</si>
  <si>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</si>
  <si>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</si>
  <si>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</si>
  <si>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</si>
  <si>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</si>
  <si>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</si>
  <si>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</si>
  <si>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</si>
  <si>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</si>
  <si>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</si>
  <si>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</si>
  <si>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</si>
  <si>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</si>
  <si>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</si>
  <si>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</si>
  <si>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</si>
  <si>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</si>
  <si>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</si>
  <si>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</si>
  <si>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</si>
  <si>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</si>
  <si>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</si>
  <si>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</si>
  <si>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</si>
  <si>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</si>
  <si>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</si>
  <si>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</si>
  <si>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</si>
  <si>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</si>
  <si>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</si>
  <si>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</si>
  <si>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</si>
  <si>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</si>
  <si>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</si>
  <si>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</si>
  <si>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</si>
  <si>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</si>
  <si>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</si>
  <si>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</si>
  <si>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</si>
  <si>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</si>
  <si>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</si>
  <si>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</si>
  <si>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</si>
  <si>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</si>
  <si>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</si>
  <si>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</si>
  <si>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</si>
  <si>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</si>
  <si>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</si>
  <si>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</si>
  <si>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</si>
  <si>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</si>
  <si>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</si>
  <si>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</si>
  <si>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</si>
  <si>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</si>
  <si>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</si>
  <si>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</si>
  <si>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</si>
  <si>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</si>
  <si>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</si>
  <si>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</si>
  <si>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</si>
  <si>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</si>
  <si>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</si>
  <si>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</si>
  <si>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</si>
  <si>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</si>
  <si>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</si>
  <si>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</si>
  <si>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</si>
  <si>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</si>
  <si>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</si>
  <si>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</si>
  <si>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</si>
  <si>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</si>
  <si>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</si>
  <si>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</si>
  <si>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</si>
  <si>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</si>
  <si>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</si>
  <si>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</si>
  <si>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</si>
  <si>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</si>
  <si>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</si>
  <si>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</si>
  <si>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</si>
  <si>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</si>
  <si>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</si>
  <si>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</si>
  <si>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</si>
  <si>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</si>
  <si>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</si>
  <si>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</si>
  <si>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</si>
  <si>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</si>
  <si>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</si>
  <si>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</si>
  <si>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</si>
  <si>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</si>
  <si>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</si>
  <si>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</si>
  <si>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</si>
  <si>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</si>
  <si>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</si>
  <si>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</si>
  <si>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</si>
  <si>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</si>
  <si>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</si>
  <si>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</si>
  <si>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</si>
  <si>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</si>
  <si>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</si>
  <si>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</si>
  <si>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</si>
  <si>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</si>
  <si>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</si>
  <si>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</si>
  <si>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</si>
  <si>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</si>
  <si>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</si>
  <si>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</si>
  <si>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</si>
  <si>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</si>
  <si>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</si>
  <si>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</si>
  <si>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</si>
  <si>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</si>
  <si>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</si>
  <si>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</si>
  <si>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</si>
  <si>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</si>
  <si>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</si>
  <si>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</si>
  <si>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</si>
  <si>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</si>
  <si>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</si>
  <si>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</si>
  <si>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</si>
  <si>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</si>
  <si>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</si>
  <si>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</si>
  <si>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</si>
  <si>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</si>
  <si>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</si>
  <si>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</si>
  <si>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</si>
  <si>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</si>
  <si>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</si>
  <si>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</si>
  <si>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</si>
  <si>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</si>
  <si>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</si>
  <si>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</si>
  <si>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</si>
  <si>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</si>
  <si>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</si>
  <si>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</si>
  <si>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</si>
  <si>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</si>
  <si>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</si>
  <si>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</si>
  <si>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</si>
  <si>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</si>
  <si>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</si>
  <si>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</si>
  <si>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</si>
  <si>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</si>
  <si>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</si>
  <si>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</si>
  <si>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</si>
  <si>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</si>
  <si>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</si>
  <si>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</si>
  <si>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</si>
  <si>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</si>
  <si>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</si>
  <si>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</si>
  <si>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</si>
  <si>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</si>
  <si>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</si>
  <si>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</si>
  <si>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</si>
  <si>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</si>
  <si>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</si>
  <si>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</si>
  <si>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</si>
  <si>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</si>
  <si>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</si>
  <si>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</si>
  <si>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</si>
  <si>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</si>
  <si>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</si>
  <si>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</si>
  <si>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</si>
  <si>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</si>
  <si>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</si>
  <si>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</si>
  <si>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</si>
  <si>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</si>
  <si>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</si>
  <si>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</si>
  <si>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</si>
  <si>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</si>
  <si>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</si>
  <si>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</si>
  <si>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</si>
  <si>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</si>
  <si>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</si>
  <si>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</si>
  <si>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</si>
  <si>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</si>
  <si>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</si>
  <si>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</si>
  <si>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</si>
  <si>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</si>
  <si>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</si>
  <si>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</si>
  <si>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</si>
  <si>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</si>
  <si>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</si>
  <si>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</si>
  <si>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</si>
  <si>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</si>
  <si>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</si>
  <si>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</si>
  <si>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</si>
  <si>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</si>
  <si>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</si>
  <si>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</si>
  <si>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</si>
  <si>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</si>
  <si>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</si>
  <si>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</si>
  <si>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</si>
  <si>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</si>
  <si>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</si>
  <si>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</si>
  <si>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</si>
  <si>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</si>
  <si>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</si>
  <si>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</si>
  <si>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</si>
  <si>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</si>
  <si>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</si>
  <si>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</si>
  <si>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</si>
  <si>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</si>
  <si>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</si>
  <si>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</si>
  <si>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</si>
  <si>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</si>
  <si>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</si>
  <si>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</si>
  <si>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</si>
  <si>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</si>
  <si>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</si>
  <si>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</si>
  <si>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</si>
  <si>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</si>
  <si>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</si>
  <si>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</si>
  <si>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</si>
  <si>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</si>
  <si>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</si>
  <si>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</si>
  <si>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</si>
  <si>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</si>
  <si>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</si>
  <si>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</si>
  <si>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</si>
  <si>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</si>
  <si>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</si>
  <si>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</si>
  <si>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</si>
  <si>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</si>
  <si>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</si>
  <si>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</si>
  <si>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</si>
  <si>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</si>
  <si>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</si>
  <si>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</si>
  <si>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</si>
  <si>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</si>
  <si>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</si>
  <si>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</si>
  <si>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</si>
  <si>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</si>
  <si>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</si>
  <si>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</si>
  <si>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</si>
  <si>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</si>
  <si>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</si>
  <si>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</si>
  <si>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</si>
  <si>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</si>
  <si>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</si>
  <si>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</si>
  <si>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</si>
  <si>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</si>
  <si>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</si>
  <si>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</si>
  <si>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</si>
  <si>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</si>
  <si>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</si>
  <si>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</si>
  <si>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</si>
  <si>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</si>
  <si>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</si>
  <si>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</si>
  <si>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</si>
  <si>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</si>
  <si>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</si>
  <si>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</si>
  <si>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</si>
  <si>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</si>
  <si>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</si>
  <si>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</si>
  <si>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</si>
  <si>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</si>
  <si>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</si>
  <si>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</si>
  <si>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</si>
  <si>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</si>
  <si>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</si>
  <si>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</si>
  <si>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</si>
  <si>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</si>
  <si>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</si>
  <si>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</si>
  <si>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</si>
  <si>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</si>
  <si>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</si>
  <si>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</si>
  <si>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</si>
  <si>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</si>
  <si>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</si>
  <si>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</si>
  <si>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</si>
  <si>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</si>
  <si>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</si>
  <si>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</si>
  <si>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</si>
  <si>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</si>
  <si>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</si>
  <si>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</si>
  <si>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</si>
  <si>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</si>
  <si>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</si>
  <si>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</si>
  <si>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</si>
  <si>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</si>
  <si>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</si>
  <si>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</si>
  <si>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</si>
  <si>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</si>
  <si>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</si>
  <si>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</si>
  <si>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</si>
  <si>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</si>
  <si>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</si>
  <si>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</si>
  <si>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</si>
  <si>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</si>
  <si>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</si>
  <si>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</si>
  <si>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</si>
  <si>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</si>
  <si>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</si>
  <si>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</si>
  <si>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</si>
  <si>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</si>
  <si>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</si>
  <si>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</si>
  <si>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</si>
  <si>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</si>
  <si>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</si>
  <si>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</si>
  <si>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</si>
  <si>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</si>
  <si>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</si>
  <si>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</si>
  <si>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</si>
  <si>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</si>
  <si>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</si>
  <si>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</si>
  <si>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</si>
  <si>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</si>
  <si>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</si>
  <si>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</si>
  <si>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</si>
  <si>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</si>
  <si>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</si>
  <si>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</si>
  <si>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</si>
  <si>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</si>
  <si>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</si>
  <si>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</si>
  <si>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</si>
  <si>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</si>
  <si>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</si>
  <si>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</si>
  <si>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</si>
  <si>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</si>
  <si>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</si>
  <si>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</si>
  <si>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</si>
  <si>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</si>
  <si>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</si>
  <si>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</si>
  <si>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</si>
  <si>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</si>
  <si>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</si>
  <si>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</si>
  <si>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</si>
  <si>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</si>
  <si>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</si>
  <si>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</si>
  <si>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</si>
  <si>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</si>
  <si>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</si>
  <si>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</si>
  <si>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</si>
  <si>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</si>
  <si>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</si>
  <si>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</si>
  <si>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</si>
  <si>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</si>
  <si>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</si>
  <si>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</si>
  <si>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</si>
  <si>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</si>
  <si>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</si>
  <si>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</si>
  <si>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</si>
  <si>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</si>
  <si>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</si>
  <si>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</si>
  <si>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</si>
  <si>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</si>
  <si>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</si>
  <si>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</si>
  <si>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</si>
  <si>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</si>
  <si>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</si>
  <si>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</si>
  <si>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</si>
  <si>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</si>
  <si>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</si>
  <si>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</si>
  <si>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</si>
  <si>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</si>
  <si>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</si>
  <si>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</si>
  <si>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</si>
  <si>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</si>
  <si>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</si>
  <si>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</si>
  <si>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</si>
  <si>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</si>
  <si>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</si>
  <si>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</si>
  <si>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</si>
  <si>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</si>
  <si>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</si>
  <si>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</si>
  <si>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</si>
  <si>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</si>
  <si>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</si>
  <si>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</si>
  <si>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</si>
  <si>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</si>
  <si>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</si>
  <si>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</si>
  <si>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</si>
  <si>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</si>
  <si>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</si>
  <si>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</si>
  <si>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</si>
  <si>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</si>
  <si>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</si>
  <si>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</si>
  <si>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</si>
  <si>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</si>
  <si>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</si>
  <si>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</si>
  <si>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</si>
  <si>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</si>
  <si>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</si>
  <si>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</si>
  <si>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</si>
  <si>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</si>
  <si>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</si>
  <si>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</si>
  <si>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</si>
  <si>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</si>
  <si>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</si>
  <si>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</si>
  <si>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</si>
  <si>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</si>
  <si>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</si>
  <si>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</si>
  <si>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</si>
  <si>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</si>
  <si>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</si>
  <si>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</si>
  <si>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</si>
  <si>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</si>
  <si>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</si>
  <si>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</si>
  <si>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</si>
  <si>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</si>
  <si>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</si>
  <si>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</si>
  <si>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</si>
  <si>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</si>
  <si>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</si>
  <si>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</si>
  <si>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</si>
  <si>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</si>
  <si>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</si>
  <si>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</si>
  <si>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</si>
  <si>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</si>
  <si>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</si>
  <si>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</si>
  <si>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</si>
  <si>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</si>
  <si>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</si>
  <si>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</si>
  <si>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</si>
  <si>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</si>
  <si>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</si>
  <si>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</si>
  <si>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</si>
  <si>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</si>
  <si>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</si>
  <si>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</si>
  <si>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</si>
  <si>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</si>
  <si>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</si>
  <si>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</si>
  <si>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</si>
  <si>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</si>
  <si>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</si>
  <si>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</si>
  <si>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</si>
  <si>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</si>
  <si>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</si>
  <si>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</si>
  <si>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</si>
  <si>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</si>
  <si>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</si>
  <si>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</si>
  <si>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</si>
  <si>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</si>
  <si>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</si>
  <si>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</si>
  <si>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</si>
  <si>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</si>
  <si>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</si>
  <si>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</si>
  <si>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</si>
  <si>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</si>
  <si>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</si>
  <si>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</si>
  <si>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</si>
  <si>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</si>
  <si>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</si>
  <si>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</si>
  <si>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</si>
  <si>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</si>
  <si>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</si>
  <si>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</si>
  <si>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</si>
  <si>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</si>
  <si>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</si>
  <si>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</si>
  <si>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</si>
  <si>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</si>
  <si>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</si>
  <si>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</si>
  <si>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</si>
  <si>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</si>
  <si>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</si>
  <si>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</si>
  <si>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</si>
  <si>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</si>
  <si>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</si>
  <si>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</si>
  <si>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</si>
  <si>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</si>
  <si>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</si>
  <si>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</si>
  <si>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</si>
  <si>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</si>
  <si>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</si>
  <si>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</si>
  <si>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</si>
  <si>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</si>
  <si>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</si>
  <si>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</si>
  <si>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</si>
  <si>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</si>
  <si>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</si>
  <si>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</si>
  <si>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</si>
  <si>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</si>
  <si>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</si>
  <si>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</si>
  <si>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</si>
  <si>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</si>
  <si>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</si>
  <si>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</si>
  <si>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</si>
  <si>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</si>
  <si>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</si>
  <si>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</si>
  <si>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</si>
  <si>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</si>
  <si>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</si>
  <si>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</si>
  <si>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</si>
  <si>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</si>
  <si>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</si>
  <si>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</si>
  <si>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</si>
  <si>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</si>
  <si>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</si>
  <si>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</si>
  <si>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</si>
  <si>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</si>
  <si>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</si>
  <si>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</si>
  <si>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</si>
  <si>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</si>
  <si>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</si>
  <si>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</si>
  <si>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</si>
  <si>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</si>
  <si>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</si>
  <si>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</si>
  <si>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</si>
  <si>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</si>
  <si>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</si>
  <si>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</si>
  <si>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</si>
  <si>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</si>
  <si>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</si>
  <si>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</si>
  <si>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</si>
  <si>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</si>
  <si>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</si>
  <si>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</si>
  <si>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</si>
  <si>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</si>
  <si>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</si>
  <si>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</si>
  <si>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</si>
  <si>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</si>
  <si>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</si>
  <si>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</si>
  <si>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</si>
  <si>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</si>
  <si>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</si>
  <si>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</si>
  <si>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</si>
  <si>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</si>
  <si>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</si>
  <si>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</si>
  <si>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</si>
  <si>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</si>
  <si>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</si>
  <si>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</si>
  <si>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</si>
  <si>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</si>
  <si>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</si>
  <si>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</si>
  <si>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</si>
  <si>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</si>
  <si>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</si>
  <si>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</si>
  <si>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</si>
  <si>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</si>
  <si>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</si>
  <si>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</si>
  <si>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</si>
  <si>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</si>
  <si>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</si>
  <si>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</si>
  <si>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</si>
  <si>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</si>
  <si>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</si>
  <si>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</si>
  <si>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</si>
  <si>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</si>
  <si>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</si>
  <si>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</si>
  <si>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</si>
  <si>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</si>
  <si>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</si>
  <si>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</si>
  <si>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</si>
  <si>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</si>
  <si>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</si>
  <si>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</si>
  <si>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</si>
  <si>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</si>
  <si>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</si>
  <si>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</si>
  <si>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</si>
  <si>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</si>
  <si>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</si>
  <si>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</si>
  <si>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</si>
  <si>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</si>
  <si>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</si>
  <si>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</si>
  <si>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</si>
  <si>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</si>
  <si>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</si>
  <si>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</si>
  <si>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</si>
  <si>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</si>
  <si>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</si>
  <si>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</si>
  <si>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</si>
  <si>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</si>
  <si>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</si>
  <si>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</si>
  <si>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</si>
  <si>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</si>
  <si>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</si>
  <si>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</si>
  <si>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</si>
  <si>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</si>
  <si>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</si>
  <si>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</si>
  <si>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</si>
  <si>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</si>
  <si>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</si>
  <si>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</si>
  <si>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</si>
  <si>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</si>
  <si>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</si>
  <si>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</si>
  <si>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</si>
  <si>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</si>
  <si>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</si>
  <si>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</si>
  <si>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</si>
  <si>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</si>
  <si>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</si>
  <si>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</si>
  <si>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</si>
  <si>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</si>
  <si>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</si>
  <si>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</si>
  <si>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</si>
  <si>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</si>
  <si>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</si>
  <si>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</si>
  <si>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</si>
  <si>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</si>
  <si>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</si>
  <si>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</si>
  <si>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</si>
  <si>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</si>
  <si>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</si>
  <si>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</si>
  <si>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</si>
  <si>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</si>
  <si>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</si>
  <si>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</si>
  <si>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</si>
  <si>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</si>
  <si>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</si>
  <si>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</si>
  <si>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</si>
  <si>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</si>
  <si>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</si>
  <si>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</si>
  <si>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</si>
  <si>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</si>
  <si>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</si>
  <si>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</si>
  <si>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</si>
  <si>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</si>
  <si>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</si>
  <si>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</si>
  <si>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</si>
  <si>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</si>
  <si>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</si>
  <si>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</si>
  <si>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</si>
  <si>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</si>
  <si>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</si>
  <si>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</si>
  <si>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</si>
  <si>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</si>
  <si>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</si>
  <si>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</si>
  <si>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</si>
  <si>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</si>
  <si>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</si>
  <si>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</si>
  <si>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</si>
  <si>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</si>
  <si>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</si>
  <si>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</si>
  <si>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</si>
  <si>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</si>
  <si>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</si>
  <si>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</si>
  <si>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</si>
  <si>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</si>
  <si>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</si>
  <si>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</si>
  <si>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</si>
  <si>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</si>
  <si>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</si>
  <si>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</si>
  <si>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</si>
  <si>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</si>
  <si>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</si>
  <si>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</si>
  <si>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</si>
  <si>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</si>
  <si>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</si>
  <si>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</si>
  <si>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</si>
  <si>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</si>
  <si>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</si>
  <si>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</si>
  <si>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</si>
  <si>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</si>
  <si>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</si>
  <si>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</si>
  <si>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</si>
  <si>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</si>
  <si>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</si>
  <si>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</si>
  <si>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</si>
  <si>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</si>
  <si>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</si>
  <si>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</si>
  <si>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</si>
  <si>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</si>
  <si>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</si>
  <si>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</si>
  <si>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</si>
  <si>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</si>
  <si>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</si>
  <si>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</si>
  <si>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</si>
  <si>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</si>
  <si>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</si>
  <si>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</si>
  <si>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</si>
  <si>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</si>
  <si>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</si>
  <si>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</si>
  <si>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</si>
  <si>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</si>
  <si>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</si>
  <si>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</si>
  <si>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</si>
  <si>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</si>
  <si>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</si>
  <si>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</si>
  <si>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</si>
  <si>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</si>
  <si>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</si>
  <si>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</si>
  <si>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</si>
  <si>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</si>
  <si>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</si>
  <si>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</si>
  <si>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</si>
  <si>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</si>
  <si>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</si>
  <si>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</si>
  <si>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</si>
  <si>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</si>
  <si>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</si>
  <si>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</si>
  <si>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</si>
  <si>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</si>
  <si>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</si>
  <si>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</si>
  <si>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</si>
  <si>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</si>
  <si>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</si>
  <si>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</si>
  <si>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</si>
  <si>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</si>
  <si>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</si>
  <si>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</si>
  <si>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</si>
  <si>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</si>
  <si>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</si>
  <si>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</si>
  <si>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</si>
  <si>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</si>
  <si>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</si>
  <si>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</si>
  <si>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</si>
  <si>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</si>
  <si>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</si>
  <si>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</si>
  <si>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</si>
  <si>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</si>
  <si>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</si>
  <si>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</si>
  <si>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</si>
  <si>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</si>
  <si>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</si>
  <si>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</si>
  <si>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</si>
  <si>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</si>
  <si>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</si>
  <si>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</si>
  <si>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</si>
  <si>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</si>
  <si>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</si>
  <si>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</si>
  <si>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</si>
  <si>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</si>
  <si>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</si>
  <si>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</si>
  <si>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</si>
  <si>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</si>
  <si>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</si>
  <si>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</si>
  <si>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</si>
  <si>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</si>
  <si>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</si>
  <si>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</si>
  <si>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</si>
  <si>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</si>
  <si>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</si>
  <si>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</si>
  <si>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</si>
  <si>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</si>
  <si>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</si>
  <si>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</si>
  <si>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</si>
  <si>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</si>
  <si>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</si>
  <si>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</si>
  <si>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</si>
  <si>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</si>
  <si>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</si>
  <si>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</si>
  <si>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</si>
  <si>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</si>
  <si>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</si>
  <si>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</si>
  <si>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</si>
  <si>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</si>
  <si>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</si>
  <si>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</si>
  <si>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</si>
  <si>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</si>
  <si>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</si>
  <si>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</si>
  <si>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</si>
  <si>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</si>
  <si>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</si>
  <si>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</si>
  <si>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</si>
  <si>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</si>
  <si>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</si>
  <si>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</si>
  <si>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</si>
  <si>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</si>
  <si>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</si>
  <si>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</si>
  <si>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</si>
  <si>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</si>
  <si>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</si>
  <si>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</si>
  <si>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</si>
  <si>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</si>
  <si>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</si>
  <si>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</si>
  <si>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</si>
  <si>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</si>
  <si>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</si>
  <si>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</si>
  <si>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</si>
  <si>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</si>
  <si>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</si>
  <si>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</si>
  <si>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</si>
  <si>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</si>
  <si>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</si>
  <si>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</si>
  <si>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</si>
  <si>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</si>
  <si>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</si>
  <si>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</si>
  <si>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</si>
  <si>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</si>
  <si>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</si>
  <si>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</si>
  <si>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</si>
  <si>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</si>
  <si>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</si>
  <si>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</si>
  <si>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</si>
  <si>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</si>
  <si>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</si>
  <si>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</si>
  <si>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</si>
  <si>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</si>
  <si>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</si>
  <si>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</si>
  <si>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</si>
  <si>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</si>
  <si>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</si>
  <si>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</si>
  <si>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</si>
  <si>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</si>
  <si>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</si>
  <si>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</si>
  <si>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</si>
  <si>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</si>
  <si>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</si>
  <si>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</si>
  <si>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</si>
  <si>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</si>
  <si>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</si>
  <si>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</si>
  <si>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</si>
  <si>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</si>
  <si>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</si>
  <si>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</si>
  <si>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</si>
  <si>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</si>
  <si>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</si>
  <si>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</si>
  <si>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</si>
  <si>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</si>
  <si>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</si>
  <si>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</si>
  <si>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</si>
  <si>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</si>
  <si>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</si>
  <si>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</si>
  <si>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</si>
  <si>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</si>
  <si>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</si>
  <si>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</si>
  <si>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</si>
  <si>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</si>
  <si>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</si>
  <si>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</si>
  <si>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</si>
  <si>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</si>
  <si>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</si>
  <si>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</si>
  <si>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</si>
  <si>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</si>
  <si>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</si>
  <si>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</si>
  <si>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</si>
  <si>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</si>
  <si>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</si>
  <si>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</si>
  <si>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</si>
  <si>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</si>
  <si>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</si>
  <si>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</si>
  <si>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</si>
  <si>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</si>
  <si>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</si>
  <si>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</si>
  <si>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</si>
  <si>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</si>
  <si>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</si>
  <si>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</si>
  <si>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</si>
  <si>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</si>
  <si>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</si>
  <si>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</si>
  <si>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</si>
  <si>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</si>
  <si>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</si>
  <si>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</si>
  <si>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</si>
  <si>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</si>
  <si>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</si>
  <si>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</si>
  <si>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</si>
  <si>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</si>
  <si>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</si>
  <si>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</si>
  <si>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</si>
  <si>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</si>
  <si>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</si>
  <si>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</si>
  <si>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</si>
  <si>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</si>
  <si>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</si>
  <si>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</si>
  <si>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</si>
  <si>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</si>
  <si>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</si>
  <si>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</si>
  <si>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</si>
  <si>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</si>
  <si>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</si>
  <si>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</si>
  <si>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</si>
  <si>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</si>
  <si>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</si>
  <si>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</si>
  <si>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</si>
  <si>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</si>
  <si>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</si>
  <si>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</si>
  <si>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</si>
  <si>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</si>
  <si>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</si>
  <si>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</si>
  <si>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</si>
  <si>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</si>
  <si>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</si>
  <si>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</si>
  <si>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</si>
  <si>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</si>
  <si>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</si>
  <si>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</si>
  <si>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</si>
  <si>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</si>
  <si>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</si>
  <si>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</si>
  <si>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</si>
  <si>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</si>
  <si>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</si>
  <si>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</si>
  <si>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</si>
  <si>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</si>
  <si>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</si>
  <si>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</si>
  <si>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</si>
  <si>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</si>
  <si>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</si>
  <si>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</si>
  <si>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</si>
  <si>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</si>
  <si>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</si>
  <si>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</si>
  <si>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</si>
  <si>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</si>
  <si>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</si>
  <si>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</si>
  <si>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</si>
  <si>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</si>
  <si>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</si>
  <si>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</si>
  <si>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</si>
  <si>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</si>
  <si>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</si>
  <si>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</si>
  <si>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</si>
  <si>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</si>
  <si>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</si>
  <si>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</si>
  <si>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</si>
  <si>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</si>
  <si>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</si>
  <si>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</si>
  <si>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</si>
  <si>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</si>
  <si>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</si>
  <si>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</si>
  <si>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</si>
  <si>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</si>
  <si>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</si>
  <si>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</si>
  <si>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</si>
  <si>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</si>
  <si>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</si>
  <si>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</si>
  <si>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</si>
  <si>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</si>
  <si>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</si>
  <si>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</si>
  <si>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</si>
  <si>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</si>
  <si>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</si>
  <si>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</si>
  <si>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</si>
  <si>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</si>
  <si>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</si>
  <si>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</si>
  <si>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</si>
  <si>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</si>
  <si>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</si>
  <si>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</si>
  <si>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</si>
  <si>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</si>
  <si>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</si>
  <si>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</si>
  <si>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</si>
  <si>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</si>
  <si>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</si>
  <si>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</si>
  <si>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</si>
  <si>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</si>
  <si>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</si>
  <si>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</si>
  <si>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</si>
  <si>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</si>
  <si>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</si>
  <si>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</si>
  <si>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</si>
  <si>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</si>
  <si>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</si>
  <si>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</si>
  <si>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</si>
  <si>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</si>
  <si>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</si>
  <si>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</si>
  <si>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</si>
  <si>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</si>
  <si>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</si>
  <si>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</si>
  <si>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</si>
  <si>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</si>
  <si>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</si>
  <si>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</si>
  <si>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</si>
  <si>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</si>
  <si>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</si>
  <si>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</si>
  <si>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</si>
  <si>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</si>
  <si>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</si>
  <si>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</si>
  <si>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</si>
  <si>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</si>
  <si>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</si>
  <si>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</si>
  <si>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</si>
  <si>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</si>
  <si>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</si>
  <si>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</si>
  <si>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</si>
  <si>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</si>
  <si>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</si>
  <si>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</si>
  <si>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</si>
  <si>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</si>
  <si>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</si>
  <si>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</si>
  <si>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</si>
  <si>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</si>
  <si>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</si>
  <si>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</si>
  <si>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</si>
  <si>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</si>
  <si>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</si>
  <si>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</si>
  <si>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</si>
  <si>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</si>
  <si>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</si>
  <si>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</si>
  <si>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</si>
  <si>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</si>
  <si>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</si>
  <si>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</si>
  <si>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</si>
  <si>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</si>
  <si>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</si>
  <si>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</si>
  <si>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</si>
  <si>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</si>
  <si>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</si>
  <si>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</si>
  <si>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</si>
  <si>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</si>
  <si>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</si>
  <si>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</si>
  <si>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</si>
  <si>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</si>
  <si>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</si>
  <si>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</si>
  <si>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</si>
  <si>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</si>
  <si>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</si>
  <si>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</si>
  <si>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</si>
  <si>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</si>
  <si>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</si>
  <si>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</si>
  <si>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</si>
  <si>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</si>
  <si>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</si>
  <si>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</si>
  <si>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</si>
  <si>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</si>
  <si>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</si>
  <si>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</si>
  <si>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</si>
  <si>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</si>
  <si>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</si>
  <si>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</si>
  <si>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</si>
  <si>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</si>
  <si>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</si>
  <si>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</si>
  <si>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</si>
  <si>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</si>
  <si>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</si>
  <si>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</si>
  <si>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</si>
  <si>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</si>
  <si>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</si>
  <si>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</si>
  <si>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</si>
  <si>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</si>
  <si>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</si>
  <si>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</si>
  <si>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</si>
  <si>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</si>
  <si>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</si>
  <si>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</si>
  <si>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</si>
  <si>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</si>
  <si>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</si>
  <si>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</si>
  <si>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</si>
  <si>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</si>
  <si>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</si>
  <si>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</si>
  <si>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</si>
  <si>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</si>
  <si>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</si>
  <si>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</si>
  <si>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</si>
  <si>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</si>
  <si>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</si>
  <si>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</si>
  <si>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</si>
  <si>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</si>
  <si>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</si>
  <si>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</si>
  <si>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</si>
  <si>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</si>
  <si>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</si>
  <si>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</si>
  <si>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</si>
  <si>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</si>
  <si>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</si>
  <si>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</si>
  <si>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</si>
  <si>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</si>
  <si>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</si>
  <si>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</si>
  <si>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</si>
  <si>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</si>
  <si>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</si>
  <si>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</si>
  <si>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</si>
  <si>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</si>
  <si>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</si>
  <si>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</si>
  <si>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</si>
  <si>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</si>
  <si>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</si>
  <si>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</si>
  <si>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</si>
  <si>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</si>
  <si>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</si>
  <si>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</si>
  <si>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</si>
  <si>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</si>
  <si>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</si>
  <si>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</si>
  <si>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</si>
  <si>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</si>
  <si>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</si>
  <si>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</si>
  <si>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</si>
  <si>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</si>
  <si>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</si>
  <si>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</si>
  <si>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</si>
  <si>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</si>
  <si>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</si>
  <si>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</si>
  <si>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</si>
  <si>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</si>
  <si>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</si>
  <si>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</si>
  <si>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</si>
  <si>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</si>
  <si>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</si>
  <si>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</si>
  <si>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</si>
  <si>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</si>
  <si>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</si>
  <si>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</si>
  <si>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</si>
  <si>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</si>
  <si>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</si>
  <si>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</si>
  <si>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</si>
  <si>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</si>
  <si>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</si>
  <si>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</si>
  <si>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</si>
  <si>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</si>
  <si>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</si>
  <si>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</si>
  <si>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</si>
  <si>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</si>
  <si>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</si>
  <si>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</si>
  <si>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</si>
  <si>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</si>
  <si>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</si>
  <si>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</si>
  <si>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</si>
  <si>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</si>
  <si>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</si>
  <si>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</si>
  <si>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</si>
  <si>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</si>
  <si>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</si>
  <si>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</si>
  <si>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</si>
  <si>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</si>
  <si>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</si>
  <si>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</si>
  <si>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</si>
  <si>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</si>
  <si>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</si>
  <si>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</si>
  <si>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</si>
  <si>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</si>
  <si>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</si>
  <si>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</si>
  <si>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</si>
  <si>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</si>
  <si>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</si>
  <si>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</si>
  <si>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</si>
  <si>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</si>
  <si>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</si>
  <si>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</si>
  <si>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</si>
  <si>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</si>
  <si>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</si>
  <si>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</si>
  <si>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</si>
  <si>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</si>
  <si>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</si>
  <si>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</si>
  <si>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</si>
  <si>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</si>
  <si>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</si>
  <si>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</si>
  <si>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</si>
  <si>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</si>
  <si>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</si>
  <si>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</si>
  <si>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</si>
  <si>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</si>
  <si>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</si>
  <si>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</si>
  <si>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</si>
  <si>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</si>
  <si>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</si>
  <si>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</si>
  <si>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</si>
  <si>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</si>
  <si>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</si>
  <si>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</si>
  <si>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</si>
  <si>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</si>
  <si>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</si>
  <si>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</si>
  <si>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</si>
  <si>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</si>
  <si>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</si>
  <si>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</si>
  <si>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</si>
  <si>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</si>
  <si>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</si>
  <si>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</si>
  <si>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</si>
  <si>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</si>
  <si>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</si>
  <si>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</si>
  <si>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</si>
  <si>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</si>
  <si>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</si>
  <si>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</si>
  <si>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</si>
  <si>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</si>
  <si>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</si>
  <si>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</si>
  <si>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</si>
  <si>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</si>
  <si>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</si>
  <si>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</si>
  <si>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</si>
  <si>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</si>
  <si>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</si>
  <si>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</si>
  <si>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</si>
  <si>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</si>
  <si>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</si>
  <si>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</si>
  <si>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</si>
  <si>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</si>
  <si>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</si>
  <si>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</si>
  <si>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</si>
  <si>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</si>
  <si>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</si>
  <si>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</si>
  <si>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</si>
  <si>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</si>
  <si>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</si>
  <si>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</si>
  <si>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</si>
  <si>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</si>
  <si>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</si>
  <si>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</si>
  <si>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</si>
  <si>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</si>
  <si>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</si>
  <si>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</si>
  <si>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</si>
  <si>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</si>
  <si>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</si>
  <si>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</si>
  <si>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</si>
  <si>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</si>
  <si>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</si>
  <si>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</si>
  <si>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</si>
  <si>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</si>
  <si>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</si>
  <si>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</si>
  <si>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</si>
  <si>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</si>
  <si>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</si>
  <si>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</si>
  <si>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</si>
  <si>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</si>
  <si>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</si>
  <si>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</si>
  <si>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</si>
  <si>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</si>
  <si>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</si>
  <si>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</si>
  <si>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</si>
  <si>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</si>
  <si>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</si>
  <si>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</si>
  <si>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</si>
  <si>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</si>
  <si>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</si>
  <si>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</si>
  <si>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</si>
  <si>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</si>
  <si>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</si>
  <si>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</si>
  <si>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</si>
  <si>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</si>
  <si>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</si>
  <si>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</si>
  <si>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</si>
  <si>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</si>
  <si>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</si>
  <si>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</si>
  <si>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</si>
  <si>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</si>
  <si>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</si>
  <si>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</si>
  <si>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</si>
  <si>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</si>
  <si>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</si>
  <si>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</si>
  <si>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</si>
  <si>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</si>
  <si>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</si>
  <si>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</si>
  <si>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</si>
  <si>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</si>
  <si>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</si>
  <si>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</si>
  <si>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</si>
  <si>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</si>
  <si>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</si>
  <si>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</si>
  <si>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</si>
  <si>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</si>
  <si>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</si>
  <si>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</si>
  <si>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</si>
  <si>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</si>
  <si>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</si>
  <si>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</si>
  <si>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</si>
  <si>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</si>
  <si>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</si>
  <si>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</si>
  <si>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</si>
  <si>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</si>
  <si>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</si>
  <si>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</si>
  <si>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</si>
  <si>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</si>
  <si>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</si>
  <si>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</si>
  <si>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</si>
  <si>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</si>
  <si>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</si>
  <si>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</si>
  <si>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</si>
  <si>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</si>
  <si>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</si>
  <si>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</si>
  <si>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</si>
  <si>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</si>
  <si>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</si>
  <si>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</si>
  <si>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</si>
  <si>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</si>
  <si>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</si>
  <si>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</si>
  <si>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</si>
  <si>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</si>
  <si>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</si>
  <si>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</si>
  <si>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</si>
  <si>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</si>
  <si>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</si>
  <si>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</si>
  <si>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</si>
  <si>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</si>
  <si>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</si>
  <si>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</si>
  <si>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</si>
  <si>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</si>
  <si>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</si>
  <si>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</si>
  <si>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</si>
  <si>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</si>
  <si>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</si>
  <si>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</si>
  <si>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</si>
  <si>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</si>
  <si>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</si>
  <si>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</si>
  <si>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</si>
  <si>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</si>
  <si>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</si>
  <si>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</si>
  <si>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</si>
  <si>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</si>
  <si>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</si>
  <si>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</si>
  <si>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</si>
  <si>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</si>
  <si>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</si>
  <si>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</si>
  <si>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</si>
  <si>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</si>
  <si>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</si>
  <si>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</si>
  <si>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</si>
  <si>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</si>
  <si>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</si>
  <si>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</si>
  <si>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</si>
  <si>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</si>
  <si>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</si>
  <si>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</si>
  <si>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</si>
  <si>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</si>
  <si>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</si>
  <si>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</si>
  <si>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</si>
  <si>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</si>
  <si>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</si>
  <si>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</si>
  <si>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</si>
  <si>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</si>
  <si>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</si>
  <si>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</si>
  <si>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</si>
  <si>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</si>
  <si>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</si>
  <si>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</si>
  <si>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</si>
  <si>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</si>
  <si>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</si>
  <si>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</si>
  <si>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</si>
  <si>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</si>
  <si>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</si>
  <si>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</si>
  <si>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</si>
  <si>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</si>
  <si>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</si>
  <si>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</si>
  <si>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</si>
  <si>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</si>
  <si>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</si>
  <si>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</si>
  <si>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</si>
  <si>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</si>
  <si>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</si>
  <si>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</si>
  <si>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</si>
  <si>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</si>
  <si>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</si>
  <si>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</si>
  <si>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</si>
  <si>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</si>
  <si>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</si>
  <si>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</si>
  <si>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</si>
  <si>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</si>
  <si>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</si>
  <si>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</si>
  <si>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</si>
  <si>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</si>
  <si>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</si>
  <si>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</si>
  <si>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</si>
  <si>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</si>
  <si>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</si>
  <si>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</si>
  <si>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</si>
  <si>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</si>
  <si>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</si>
  <si>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</si>
  <si>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</si>
  <si>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</si>
  <si>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</si>
  <si>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</si>
  <si>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</si>
  <si>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</si>
  <si>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</si>
  <si>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</si>
  <si>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</si>
  <si>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</si>
  <si>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</si>
  <si>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</si>
  <si>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</si>
  <si>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</si>
  <si>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</si>
  <si>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</si>
  <si>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</si>
  <si>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</si>
  <si>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</si>
  <si>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</si>
  <si>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</si>
  <si>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</si>
  <si>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</si>
  <si>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</si>
  <si>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</si>
  <si>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</si>
  <si>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</si>
  <si>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</si>
  <si>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</si>
  <si>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</si>
  <si>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</si>
  <si>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</si>
  <si>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</si>
  <si>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</si>
  <si>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</si>
  <si>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</si>
  <si>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</si>
  <si>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</si>
  <si>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</si>
  <si>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</si>
  <si>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</si>
  <si>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</si>
  <si>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</si>
  <si>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</si>
  <si>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</si>
  <si>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</si>
  <si>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</si>
  <si>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</si>
  <si>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</si>
  <si>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</si>
  <si>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</si>
  <si>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</si>
  <si>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</si>
  <si>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</si>
  <si>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</si>
  <si>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</si>
  <si>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</si>
  <si>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</si>
  <si>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</si>
  <si>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</si>
  <si>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</si>
  <si>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</si>
  <si>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</si>
  <si>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</si>
  <si>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</si>
  <si>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</si>
  <si>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</si>
  <si>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</si>
  <si>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</si>
  <si>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</si>
  <si>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</si>
  <si>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</si>
  <si>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</si>
  <si>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</si>
  <si>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</si>
  <si>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</si>
  <si>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</si>
  <si>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</si>
  <si>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</si>
  <si>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</si>
  <si>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</si>
  <si>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</si>
  <si>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</si>
  <si>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</si>
  <si>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</si>
  <si>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</si>
  <si>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</si>
  <si>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</si>
  <si>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</si>
  <si>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</si>
  <si>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</si>
  <si>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</si>
  <si>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</si>
  <si>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</si>
  <si>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</si>
  <si>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</si>
  <si>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</si>
  <si>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</si>
  <si>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</si>
  <si>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</si>
  <si>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</si>
  <si>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</si>
  <si>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</si>
  <si>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</si>
  <si>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</si>
  <si>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</si>
  <si>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</si>
  <si>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</si>
  <si>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</si>
  <si>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</si>
  <si>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</si>
  <si>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</si>
  <si>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</si>
  <si>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</si>
  <si>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</si>
  <si>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</si>
  <si>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</si>
  <si>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</si>
  <si>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</si>
  <si>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</si>
  <si>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</si>
  <si>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</si>
  <si>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</si>
  <si>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</si>
  <si>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</si>
  <si>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</si>
  <si>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</si>
  <si>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</si>
  <si>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</si>
  <si>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</si>
  <si>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</si>
  <si>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</si>
  <si>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</si>
  <si>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</si>
  <si>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</si>
  <si>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</si>
  <si>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</si>
  <si>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</si>
  <si>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</si>
  <si>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</si>
  <si>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</si>
  <si>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</si>
  <si>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</si>
  <si>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</si>
  <si>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</si>
  <si>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</si>
  <si>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</si>
  <si>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</si>
  <si>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</si>
  <si>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</si>
  <si>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</si>
  <si>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</si>
  <si>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</si>
  <si>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</si>
  <si>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</si>
  <si>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</si>
  <si>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</si>
  <si>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</si>
  <si>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</si>
  <si>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</si>
  <si>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</si>
  <si>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</si>
  <si>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</si>
  <si>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</si>
  <si>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</si>
  <si>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</si>
  <si>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</si>
  <si>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</si>
  <si>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</si>
  <si>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</si>
  <si>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</si>
  <si>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</si>
  <si>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</si>
  <si>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</si>
  <si>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</si>
  <si>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</si>
  <si>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</si>
  <si>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</si>
  <si>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</si>
  <si>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</si>
  <si>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</si>
  <si>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</si>
  <si>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</si>
  <si>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</si>
  <si>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</si>
  <si>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</si>
  <si>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</si>
  <si>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</si>
  <si>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</si>
  <si>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</si>
  <si>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</si>
  <si>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</si>
  <si>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</si>
  <si>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</si>
  <si>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</si>
  <si>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</si>
  <si>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</si>
  <si>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</si>
  <si>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</si>
  <si>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</si>
  <si>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</si>
  <si>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</si>
  <si>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</si>
  <si>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</si>
  <si>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</si>
  <si>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</si>
  <si>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</si>
  <si>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</si>
  <si>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</si>
  <si>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</si>
  <si>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</si>
  <si>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</si>
  <si>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</si>
  <si>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</si>
  <si>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</si>
  <si>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</si>
  <si>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</si>
  <si>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</si>
  <si>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</si>
  <si>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</si>
  <si>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</si>
  <si>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</si>
  <si>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</si>
  <si>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</si>
  <si>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</si>
  <si>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</si>
  <si>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</si>
  <si>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</si>
  <si>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</si>
  <si>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</si>
  <si>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</si>
  <si>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</si>
  <si>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</si>
  <si>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</si>
  <si>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</si>
  <si>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</si>
  <si>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</si>
  <si>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</si>
  <si>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</si>
  <si>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</si>
  <si>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</si>
  <si>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</si>
  <si>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</si>
  <si>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</si>
  <si>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</si>
  <si>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</si>
  <si>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</si>
  <si>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</si>
  <si>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</si>
  <si>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</si>
  <si>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</si>
  <si>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</si>
  <si>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</si>
  <si>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</si>
  <si>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</si>
  <si>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</si>
  <si>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</si>
  <si>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</si>
  <si>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</si>
  <si>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</si>
  <si>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</si>
  <si>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</si>
  <si>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</si>
  <si>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</si>
  <si>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</si>
  <si>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</si>
  <si>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</si>
  <si>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</si>
  <si>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</si>
  <si>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</si>
  <si>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</si>
  <si>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</si>
  <si>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</si>
  <si>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</si>
  <si>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</si>
  <si>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</si>
  <si>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</si>
  <si>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</si>
  <si>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</si>
  <si>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</si>
  <si>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</si>
  <si>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</si>
  <si>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</si>
  <si>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</si>
  <si>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</si>
  <si>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</si>
  <si>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</si>
  <si>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</si>
  <si>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</si>
  <si>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</si>
  <si>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</si>
  <si>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</si>
  <si>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</si>
  <si>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</si>
  <si>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</si>
  <si>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</si>
  <si>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</si>
  <si>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</si>
  <si>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</si>
  <si>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</si>
  <si>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</si>
  <si>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</si>
  <si>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</si>
  <si>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</si>
  <si>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</si>
  <si>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</si>
  <si>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</si>
  <si>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</si>
  <si>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</si>
  <si>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</si>
  <si>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</si>
  <si>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</si>
  <si>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</si>
  <si>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</si>
  <si>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</si>
  <si>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</si>
  <si>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</si>
  <si>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</si>
  <si>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</si>
  <si>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</si>
  <si>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</si>
  <si>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</si>
  <si>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</si>
  <si>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</si>
  <si>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</si>
  <si>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</si>
  <si>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</si>
  <si>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</si>
  <si>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</si>
  <si>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</si>
  <si>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</si>
  <si>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</si>
  <si>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</si>
  <si>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</si>
  <si>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</si>
  <si>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</si>
  <si>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</si>
  <si>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</si>
  <si>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</si>
  <si>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</si>
  <si>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</si>
  <si>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</si>
  <si>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</si>
  <si>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</si>
  <si>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</si>
  <si>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</si>
  <si>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</si>
  <si>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</si>
  <si>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</si>
  <si>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</si>
  <si>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</si>
  <si>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</si>
  <si>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</si>
  <si>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</si>
  <si>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</si>
  <si>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</si>
  <si>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</si>
  <si>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</si>
  <si>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</si>
  <si>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</si>
  <si>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</si>
  <si>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</si>
  <si>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</si>
  <si>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</si>
  <si>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</si>
  <si>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</si>
  <si>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</si>
  <si>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</si>
  <si>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</si>
  <si>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</si>
  <si>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</si>
  <si>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</si>
  <si>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</si>
  <si>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</si>
  <si>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</si>
  <si>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</si>
  <si>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</si>
  <si>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</si>
  <si>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</si>
  <si>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</si>
  <si>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</si>
  <si>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</si>
  <si>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</si>
  <si>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</si>
  <si>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</si>
  <si>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</si>
  <si>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</si>
  <si>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</si>
  <si>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</si>
  <si>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</si>
  <si>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</si>
  <si>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</si>
  <si>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</si>
  <si>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</si>
  <si>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</si>
  <si>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</si>
  <si>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</si>
  <si>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</si>
  <si>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</si>
  <si>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</si>
  <si>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</si>
  <si>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</si>
  <si>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</si>
  <si>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</si>
  <si>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</si>
  <si>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</si>
  <si>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</si>
  <si>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</si>
  <si>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</si>
  <si>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</si>
  <si>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</si>
  <si>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</si>
  <si>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</si>
  <si>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</si>
  <si>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</si>
  <si>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</si>
  <si>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</si>
  <si>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</si>
  <si>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</si>
  <si>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</si>
  <si>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</si>
  <si>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</si>
  <si>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</si>
  <si>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</si>
  <si>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</si>
  <si>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</si>
  <si>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</si>
  <si>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</si>
  <si>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</si>
  <si>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</si>
  <si>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</si>
  <si>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</si>
  <si>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</si>
  <si>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</si>
  <si>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</si>
  <si>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</si>
  <si>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</si>
  <si>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</si>
  <si>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</si>
  <si>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</si>
  <si>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</si>
  <si>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</si>
  <si>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</si>
  <si>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</si>
  <si>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</si>
  <si>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</si>
  <si>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</si>
  <si>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</si>
  <si>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</si>
  <si>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</si>
  <si>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</si>
  <si>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</si>
  <si>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</si>
  <si>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</si>
  <si>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</si>
  <si>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</si>
  <si>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</si>
  <si>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</si>
  <si>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</si>
  <si>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</si>
  <si>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</si>
  <si>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</si>
  <si>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</si>
  <si>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</si>
  <si>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</si>
  <si>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</si>
  <si>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</si>
  <si>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</si>
  <si>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</si>
  <si>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</si>
  <si>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</si>
  <si>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</si>
  <si>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</si>
  <si>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</si>
  <si>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</si>
  <si>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</si>
  <si>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</si>
  <si>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</si>
  <si>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</si>
  <si>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</si>
  <si>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</si>
  <si>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</si>
  <si>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</si>
  <si>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</si>
  <si>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</si>
  <si>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</si>
  <si>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</si>
  <si>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</si>
  <si>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</si>
  <si>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</si>
  <si>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</si>
  <si>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</si>
  <si>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</si>
  <si>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</si>
  <si>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</si>
  <si>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</si>
  <si>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</si>
  <si>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</si>
  <si>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</si>
  <si>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</si>
  <si>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</si>
  <si>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</si>
  <si>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</si>
  <si>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</si>
  <si>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</si>
  <si>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</si>
  <si>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</si>
  <si>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</si>
  <si>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</si>
  <si>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</si>
  <si>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</si>
  <si>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</si>
  <si>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</si>
  <si>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</si>
  <si>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</si>
  <si>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</si>
  <si>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</si>
  <si>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</si>
  <si>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</si>
  <si>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</si>
  <si>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</si>
  <si>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</si>
  <si>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</si>
  <si>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</si>
  <si>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</si>
  <si>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</si>
  <si>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</si>
  <si>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</si>
  <si>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</si>
  <si>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</si>
  <si>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</si>
  <si>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</si>
  <si>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</si>
  <si>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</si>
  <si>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</si>
  <si>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</si>
  <si>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</si>
  <si>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</si>
  <si>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</si>
  <si>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</si>
  <si>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</si>
  <si>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</si>
  <si>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</si>
  <si>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</si>
  <si>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</si>
  <si>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</si>
  <si>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</si>
  <si>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</si>
  <si>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</si>
  <si>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</si>
  <si>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</si>
  <si>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</si>
  <si>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</si>
  <si>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</si>
  <si>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</si>
  <si>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</si>
  <si>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</si>
  <si>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</si>
  <si>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</si>
  <si>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</si>
  <si>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</si>
  <si>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</si>
  <si>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</si>
  <si>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</si>
  <si>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</si>
  <si>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</si>
  <si>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</si>
  <si>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</si>
  <si>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</si>
  <si>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</si>
  <si>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</si>
  <si>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</si>
  <si>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</si>
  <si>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</si>
  <si>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</si>
  <si>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</si>
  <si>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</si>
  <si>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</si>
  <si>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</si>
  <si>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</si>
  <si>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</si>
  <si>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</si>
  <si>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</si>
  <si>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</si>
  <si>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</si>
  <si>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</si>
  <si>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</si>
  <si>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</si>
  <si>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</si>
  <si>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</si>
  <si>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</si>
  <si>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</si>
  <si>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</si>
  <si>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</si>
  <si>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</si>
  <si>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</si>
  <si>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</si>
  <si>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</si>
  <si>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</si>
  <si>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</si>
  <si>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</si>
  <si>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</si>
  <si>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</si>
  <si>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</si>
  <si>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</si>
  <si>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</si>
  <si>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</si>
  <si>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</si>
  <si>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</si>
  <si>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</si>
  <si>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</si>
  <si>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</si>
  <si>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</si>
  <si>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</si>
  <si>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</si>
  <si>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</si>
  <si>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</si>
  <si>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</si>
  <si>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</si>
  <si>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</si>
  <si>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</si>
  <si>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</si>
  <si>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</si>
  <si>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</si>
  <si>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</si>
  <si>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</si>
  <si>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</si>
  <si>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</si>
  <si>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</si>
  <si>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</si>
  <si>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</si>
  <si>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</si>
  <si>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</si>
  <si>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</si>
  <si>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</si>
  <si>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</si>
  <si>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</si>
  <si>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</si>
  <si>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</si>
  <si>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</si>
  <si>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</si>
  <si>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</si>
  <si>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</si>
  <si>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</si>
  <si>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</si>
  <si>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</si>
  <si>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</si>
  <si>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</si>
  <si>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</si>
  <si>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</si>
  <si>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</si>
  <si>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</si>
  <si>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</si>
  <si>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</si>
  <si>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</si>
  <si>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</si>
  <si>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</si>
  <si>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</si>
  <si>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</si>
  <si>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</si>
  <si>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</si>
  <si>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</si>
  <si>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</si>
  <si>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</si>
  <si>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</si>
  <si>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</si>
  <si>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</si>
  <si>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</si>
  <si>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</si>
  <si>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</si>
  <si>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</si>
  <si>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</si>
  <si>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</si>
  <si>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</si>
  <si>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</si>
  <si>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</si>
  <si>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</si>
  <si>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</si>
  <si>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</si>
  <si>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</si>
  <si>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</si>
  <si>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</si>
  <si>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</si>
  <si>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</si>
  <si>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</si>
  <si>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</si>
  <si>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</si>
  <si>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</si>
  <si>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</si>
  <si>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</si>
  <si>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</si>
  <si>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</si>
  <si>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</si>
  <si>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</si>
  <si>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</si>
  <si>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</si>
  <si>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</si>
  <si>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</si>
  <si>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</si>
  <si>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</si>
  <si>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</si>
  <si>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</si>
  <si>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</si>
  <si>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</si>
  <si>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</si>
  <si>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</si>
  <si>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</si>
  <si>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</si>
  <si>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</si>
  <si>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</si>
  <si>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</si>
  <si>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</si>
  <si>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</si>
  <si>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</si>
  <si>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</si>
  <si>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</si>
  <si>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</si>
  <si>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</si>
  <si>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</si>
  <si>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</si>
  <si>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</si>
  <si>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</si>
  <si>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</si>
  <si>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</si>
  <si>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</si>
  <si>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</si>
  <si>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</si>
  <si>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</si>
  <si>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</si>
  <si>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</si>
  <si>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</si>
  <si>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</si>
  <si>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</si>
  <si>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</si>
  <si>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</si>
  <si>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</si>
  <si>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</si>
  <si>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</si>
  <si>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</si>
  <si>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</si>
  <si>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</si>
  <si>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</si>
  <si>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</si>
  <si>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</si>
  <si>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</si>
  <si>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</si>
  <si>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</si>
  <si>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</si>
  <si>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</si>
  <si>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</si>
  <si>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</si>
  <si>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</si>
  <si>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</si>
  <si>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</si>
  <si>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</si>
  <si>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</si>
  <si>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</si>
  <si>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</si>
  <si>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</si>
  <si>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</si>
  <si>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</si>
  <si>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</si>
  <si>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</si>
  <si>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</si>
  <si>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</si>
  <si>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</si>
  <si>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</si>
  <si>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</si>
  <si>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</si>
  <si>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</si>
  <si>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</si>
  <si>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</si>
  <si>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</si>
  <si>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</si>
  <si>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</si>
  <si>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</si>
  <si>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</si>
  <si>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</si>
  <si>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</si>
  <si>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</si>
  <si>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</si>
  <si>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</si>
  <si>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</si>
  <si>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</si>
  <si>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</si>
  <si>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</si>
  <si>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</si>
  <si>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</si>
  <si>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</si>
  <si>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</si>
  <si>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</si>
  <si>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</si>
  <si>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</si>
  <si>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</si>
  <si>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</si>
  <si>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</si>
  <si>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</si>
  <si>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</si>
  <si>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</si>
  <si>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</si>
  <si>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</si>
  <si>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</si>
  <si>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</si>
  <si>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</si>
  <si>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</si>
  <si>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</si>
  <si>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</si>
  <si>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</si>
  <si>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</si>
  <si>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</si>
  <si>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</si>
  <si>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</si>
  <si>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</si>
  <si>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</si>
  <si>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</si>
  <si>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</si>
  <si>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</si>
  <si>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</si>
  <si>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</si>
  <si>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</si>
  <si>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</si>
  <si>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</si>
  <si>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</si>
  <si>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</si>
  <si>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</si>
  <si>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</si>
  <si>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</si>
  <si>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</si>
  <si>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</si>
  <si>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</si>
  <si>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</si>
  <si>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</si>
  <si>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</si>
  <si>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</si>
  <si>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</si>
  <si>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</si>
  <si>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</si>
  <si>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</si>
  <si>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</si>
  <si>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</si>
  <si>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</si>
  <si>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</si>
  <si>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</si>
  <si>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</si>
  <si>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</si>
  <si>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</si>
  <si>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</si>
  <si>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</si>
  <si>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</si>
  <si>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</si>
  <si>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</si>
  <si>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</si>
  <si>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</si>
  <si>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</si>
  <si>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</si>
  <si>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</si>
  <si>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</si>
  <si>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</si>
  <si>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</si>
  <si>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</si>
  <si>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</si>
  <si>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</si>
  <si>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</si>
  <si>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</si>
  <si>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</si>
  <si>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</si>
  <si>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</si>
  <si>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</si>
  <si>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</si>
  <si>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</si>
  <si>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</si>
  <si>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</si>
  <si>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</si>
  <si>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</si>
  <si>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</si>
  <si>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</si>
  <si>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</si>
  <si>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</si>
  <si>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</si>
  <si>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</si>
  <si>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</si>
  <si>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</si>
  <si>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</si>
  <si>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</si>
  <si>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</si>
  <si>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</si>
  <si>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</si>
  <si>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</si>
  <si>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</si>
  <si>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</si>
  <si>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</si>
  <si>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</si>
  <si>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</si>
  <si>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</si>
  <si>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</si>
  <si>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</si>
  <si>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</si>
  <si>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</si>
  <si>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</si>
  <si>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</si>
  <si>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</si>
  <si>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</si>
  <si>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</si>
  <si>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</si>
  <si>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</si>
  <si>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</si>
  <si>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</si>
  <si>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</si>
  <si>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</si>
  <si>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</si>
  <si>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</si>
  <si>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</si>
  <si>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</si>
  <si>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</si>
  <si>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</si>
  <si>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</si>
  <si>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</si>
  <si>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</si>
  <si>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</si>
  <si>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</si>
  <si>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</si>
  <si>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</si>
  <si>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</si>
  <si>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</si>
  <si>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</si>
  <si>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</si>
  <si>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</si>
  <si>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</si>
  <si>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</si>
  <si>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</si>
  <si>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</si>
  <si>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</si>
  <si>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</si>
  <si>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</si>
  <si>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</si>
  <si>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</si>
  <si>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</si>
  <si>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</si>
  <si>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</si>
  <si>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</si>
  <si>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</si>
  <si>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</si>
  <si>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</si>
  <si>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</si>
  <si>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</si>
  <si>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</si>
  <si>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</si>
  <si>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</si>
  <si>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</si>
  <si>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</si>
  <si>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</si>
  <si>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</si>
  <si>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</si>
  <si>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</si>
  <si>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</si>
  <si>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</si>
  <si>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</si>
  <si>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</si>
  <si>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</si>
  <si>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</si>
  <si>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</si>
  <si>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</si>
  <si>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</si>
  <si>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</si>
  <si>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</si>
  <si>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</si>
  <si>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</si>
  <si>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</si>
  <si>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</si>
  <si>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</si>
  <si>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</si>
  <si>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</si>
  <si>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</si>
  <si>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</si>
  <si>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</si>
  <si>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</si>
  <si>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</si>
  <si>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</si>
  <si>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</si>
  <si>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</si>
  <si>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</si>
  <si>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</si>
  <si>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</si>
  <si>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</si>
  <si>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</si>
  <si>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</si>
  <si>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</si>
  <si>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</si>
  <si>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</si>
  <si>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</si>
  <si>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</si>
  <si>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</si>
  <si>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</si>
  <si>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</si>
  <si>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</si>
  <si>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</si>
  <si>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</si>
  <si>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</si>
  <si>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</si>
  <si>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</si>
  <si>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</si>
  <si>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</si>
  <si>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</si>
  <si>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</si>
  <si>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</si>
  <si>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</si>
  <si>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</si>
  <si>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</si>
  <si>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</si>
  <si>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</si>
  <si>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</si>
  <si>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</si>
  <si>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</si>
  <si>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</si>
  <si>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</si>
  <si>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</si>
  <si>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</si>
  <si>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</si>
  <si>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</si>
  <si>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</si>
  <si>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</si>
  <si>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</si>
  <si>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</si>
  <si>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</si>
  <si>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</si>
  <si>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</si>
  <si>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</si>
  <si>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</si>
  <si>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</si>
  <si>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</si>
  <si>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</si>
  <si>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</si>
  <si>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</si>
  <si>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</si>
  <si>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</si>
  <si>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</si>
  <si>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</si>
  <si>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</si>
  <si>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</si>
  <si>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</si>
  <si>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</si>
  <si>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</si>
  <si>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</si>
  <si>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</si>
  <si>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</si>
  <si>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</si>
  <si>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</si>
  <si>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</si>
  <si>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</si>
  <si>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</si>
  <si>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</si>
  <si>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</si>
  <si>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</si>
  <si>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</si>
  <si>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</si>
  <si>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</si>
  <si>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</si>
  <si>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</si>
  <si>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</si>
  <si>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</si>
  <si>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</si>
  <si>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</si>
  <si>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</si>
  <si>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</si>
  <si>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</si>
  <si>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</si>
  <si>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</si>
  <si>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</si>
  <si>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</si>
  <si>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</si>
  <si>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</si>
  <si>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</si>
  <si>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</si>
  <si>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</si>
  <si>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</si>
  <si>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</si>
  <si>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</si>
  <si>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</si>
  <si>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</si>
  <si>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</si>
  <si>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</si>
  <si>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</si>
  <si>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</si>
  <si>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</si>
  <si>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</si>
  <si>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</si>
  <si>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</si>
  <si>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</si>
  <si>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</si>
  <si>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</si>
  <si>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</si>
  <si>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</si>
  <si>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</si>
  <si>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</si>
  <si>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</si>
  <si>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</si>
  <si>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</si>
  <si>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</si>
  <si>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</si>
  <si>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</si>
  <si>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</si>
  <si>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</si>
  <si>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</si>
  <si>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</si>
  <si>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</si>
  <si>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</si>
  <si>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</si>
  <si>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</si>
  <si>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</si>
  <si>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</si>
  <si>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</si>
  <si>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</si>
  <si>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</si>
  <si>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</si>
  <si>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</si>
  <si>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</si>
  <si>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</si>
  <si>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</si>
  <si>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</si>
  <si>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</si>
  <si>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</si>
  <si>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</si>
  <si>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</si>
  <si>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</si>
  <si>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</si>
  <si>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</si>
  <si>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</si>
  <si>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</si>
  <si>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</si>
  <si>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</si>
  <si>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</si>
  <si>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</si>
  <si>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</si>
  <si>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</si>
  <si>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</si>
  <si>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</si>
  <si>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</si>
  <si>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</si>
  <si>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</si>
  <si>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</si>
  <si>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</si>
  <si>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</si>
  <si>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</si>
  <si>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</si>
  <si>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</si>
  <si>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</si>
  <si>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</si>
  <si>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</si>
  <si>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</si>
  <si>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</si>
  <si>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</si>
  <si>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</si>
  <si>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</si>
  <si>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</si>
  <si>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</si>
  <si>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</si>
  <si>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</si>
  <si>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</si>
  <si>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</si>
  <si>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</si>
  <si>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</si>
  <si>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</si>
  <si>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</si>
  <si>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</si>
  <si>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</si>
  <si>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</si>
  <si>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</si>
  <si>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</si>
  <si>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</si>
  <si>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</si>
  <si>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</si>
  <si>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</si>
  <si>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</si>
  <si>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</si>
  <si>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</si>
  <si>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</si>
  <si>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</si>
  <si>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</si>
  <si>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</si>
  <si>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</si>
  <si>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</si>
  <si>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</si>
  <si>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</si>
  <si>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</si>
  <si>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</si>
  <si>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</si>
  <si>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</si>
  <si>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</si>
  <si>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</si>
  <si>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</si>
  <si>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</si>
  <si>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</si>
  <si>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</si>
  <si>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</si>
  <si>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</si>
  <si>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</si>
  <si>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</si>
  <si>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</si>
  <si>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</si>
  <si>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</si>
  <si>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</si>
  <si>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</si>
  <si>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</si>
  <si>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</si>
  <si>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</si>
  <si>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</si>
  <si>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</si>
  <si>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</si>
  <si>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</si>
  <si>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</si>
  <si>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</si>
  <si>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</si>
  <si>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</si>
  <si>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</si>
  <si>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</si>
  <si>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</si>
  <si>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</si>
  <si>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</si>
  <si>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</si>
  <si>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</si>
  <si>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</si>
  <si>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</si>
  <si>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</si>
  <si>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</si>
  <si>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</si>
  <si>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</si>
  <si>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</si>
  <si>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</si>
  <si>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</si>
  <si>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</si>
  <si>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</si>
  <si>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</si>
  <si>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</si>
  <si>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</si>
  <si>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</si>
  <si>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</si>
  <si>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</si>
  <si>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</si>
  <si>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</si>
  <si>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</si>
  <si>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</si>
  <si>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</si>
  <si>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</si>
  <si>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</si>
  <si>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</si>
  <si>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</si>
  <si>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</si>
  <si>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</si>
  <si>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</si>
  <si>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</si>
  <si>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</si>
  <si>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</si>
  <si>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</si>
  <si>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</si>
  <si>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</si>
  <si>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</si>
  <si>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</si>
  <si>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</si>
  <si>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</si>
  <si>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</si>
  <si>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</si>
  <si>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</si>
  <si>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</si>
  <si>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</si>
  <si>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</si>
  <si>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</si>
  <si>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</si>
  <si>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</si>
  <si>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</si>
  <si>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</si>
  <si>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</si>
  <si>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</si>
  <si>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</si>
  <si>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</si>
  <si>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</si>
  <si>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</si>
  <si>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</si>
  <si>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</si>
  <si>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</si>
  <si>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</si>
  <si>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</si>
  <si>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</si>
  <si>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</si>
  <si>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</si>
  <si>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</si>
  <si>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</si>
  <si>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</si>
  <si>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</si>
  <si>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</si>
  <si>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</si>
  <si>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</si>
  <si>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</si>
  <si>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30min </t>
  </si>
  <si>
    <t>PCM-20251210-00003142</t>
  </si>
  <si>
    <t xml:space="preserve">ETA 170 min </t>
  </si>
  <si>
    <t>mus0570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</si>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</sst>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338.91819085647876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2.1304282403434627E-2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46001.866616782405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46001.866616782405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46001.866616782405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46001.866616782405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46001.866616782405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46001.866616782405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46001.866616782405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46001.866616782405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46001.866616782405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46001.866616782405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46001.866616782405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46001.866616782405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46001.866616782405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46001.866616782405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46001.866616782405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46001.866616782405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46001.866616782405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46001.866616782405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46001.866616782405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46001.866616782405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46001.866616782405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46001.866616782405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46001.866616782405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46001.866616782405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46001.866616782405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46001.866616782405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46001.866616782405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46001.866616782405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46001.866616782405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46001.866616782405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46001.866616782405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46001.866616782405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46001.866616782405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46001.866616782405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46001.866616782405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46001.866616782405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46001.866616782405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46001.866616782405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46001.866616782405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46001.866616782405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46001.866616782405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46001.866616782405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46001.866616782405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46001.866616782405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46001.866616782405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46001.866616782405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46001.866616782405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46001.866616782405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46001.866616782405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46001.866616782405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46001.866616782405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46001.866616782405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46001.866616782405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46001.866616782405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46001.866616782405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46001.866616782405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46001.866616782405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46001.866616782405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46001.866616782405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46001.866616782405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46001.866616782405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46001.866616782405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46001.866616782405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46001.866616782405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46001.866616782405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46001.866616782405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46001.866616782405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46001.866616782405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46001.866616782405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46001.866616782405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46001.866616782405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46001.866616782405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46001.866616782405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46001.866616782405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46001.866616782405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46001.866616782405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46001.866616782405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46001.866616782405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46001.866616782405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46001.866616782405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46001.866616782405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46001.866616782405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46001.866616782405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46001.866616782405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46001.866616782405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46001.866616782405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46001.866616782405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46001.866616782405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46001.866616782405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46001.866616782405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46001.866616782405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46001.866616782405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46001.866616782405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46001.866616782405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46001.866616782405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46001.866616782405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46001.866616782405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46001.866616782405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46001.866616782405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46001.866616782405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46001.866616782405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46001.866616782405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46001.866616782405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46001.866616782405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46001.866616782405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46001.866616782405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46001.866616782405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46001.866616782405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46001.866616782405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46001.866616782405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46001.866616782405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46001.866616782405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46001.866616782405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46001.866616782405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46001.866616782405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46001.866616782405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46001.866616782405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46001.866616782405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46001.866616782405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46001.866616782405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46001.866616782405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46001.866616782405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46001.866616782405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46001.866616782405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46001.866616782405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46001.866616782405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46001.866616782405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46001.866616782405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46001.866616782405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46001.866616782405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46001.866616782405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46001.866616782405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46001.866616782405</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46001.866616782405</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46001.866616782405</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46001.866616782405</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46001.866616782405</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46001.866616782405</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46001.866616782405</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46001.866616782405</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46001.866616782405</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46001.866616782405</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46001.866616782405</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46001.866616782405</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46001.866616782405</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46001.866616782405</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46001.866616782405</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46001.866616782405</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46001.866616782405</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tabSelected="1"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176.86677881944343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17.47919780092343</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4.5112348379625473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3.1744097221235279E-2</v>
      </c>
      <c r="H6" s="97">
        <v>46001.825821759259</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
      </c>
      <c r="C7" s="18">
        <v>1</v>
      </c>
      <c r="D7" s="18"/>
      <c r="E7" s="81" t="s">
        <v>39106</v>
      </c>
      <c r="F7" s="97">
        <v>46001.849907407406</v>
      </c>
      <c r="G7" s="98">
        <f ca="1">IFERROR(NOW()-F7,"-")</f>
        <v>1.6709374998754356E-2</v>
      </c>
      <c r="H7" s="97">
        <v>46001.843657407408</v>
      </c>
      <c r="I7" s="18" t="str">
        <f>IFERROR(VLOOKUP(D7,DB!A:F,6,0),"")</f>
        <v/>
      </c>
      <c r="J7" s="18" t="str">
        <f>IFERROR(VLOOKUP(D7,DB!A:G,7,0),"")</f>
        <v/>
      </c>
      <c r="K7" s="19" t="s">
        <v>39124</v>
      </c>
      <c r="L7" s="18" t="str">
        <f>IFERROR(VLOOKUP(D7,DB!A:I,9,0),"")</f>
        <v/>
      </c>
    </row>
    <row r="8" spans="1:12" ht="31.5" customHeight="1">
      <c r="A8" s="96"/>
      <c r="B8" s="18" t="str">
        <f>IFERROR(VLOOKUP(D8,DB!A:K,11,0),"")</f>
        <v/>
      </c>
      <c r="C8" s="18"/>
      <c r="D8" s="18"/>
      <c r="E8" s="81"/>
      <c r="F8" s="97"/>
      <c r="G8" s="98">
        <f ca="1">IFERROR(NOW()-F8,"-")</f>
        <v>46001.866616782405</v>
      </c>
      <c r="H8" s="97"/>
      <c r="I8" s="18" t="str">
        <f>IFERROR(VLOOKUP(D8,DB!A:F,6,0),"")</f>
        <v/>
      </c>
      <c r="J8" s="18" t="str">
        <f>IFERROR(VLOOKUP(D8,DB!A:G,7,0),"")</f>
        <v/>
      </c>
      <c r="K8" s="19"/>
      <c r="L8" s="18" t="str">
        <f>IFERROR(VLOOKUP(D8,DB!A:I,9,0),"")</f>
        <v/>
      </c>
    </row>
    <row r="9" spans="1:12" ht="31.5" customHeight="1">
      <c r="A9" s="96"/>
      <c r="B9" s="18" t="str">
        <f>IFERROR(VLOOKUP(D9,DB!A:K,11,0),"")</f>
        <v>R2</v>
      </c>
      <c r="C9" s="18"/>
      <c r="D9" s="18" t="s">
        <v>39125</v>
      </c>
      <c r="E9" s="81"/>
      <c r="F9" s="97"/>
      <c r="G9" s="98">
        <f ca="1">IFERROR(NOW()-F9,"-")</f>
        <v>46001.866616782405</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46001.866616782405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46001.866616782405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46001.866616782405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46001.866616782405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46001.866616782405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46001.866616782405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46001.866616782405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46001.866616782405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46001.866616782405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46001.866616782405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46001.866616782405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46001.866616782405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46001.866616782405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46001.866616782405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46001.866616782405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46001.866616782405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46001.866616782405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46001.866616782405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46001.866616782405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46001.866616782405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46001.866616782405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46001.866616782405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46001.866616782405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46001.866616782405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46001.866616782405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46001.866616782405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46001.866616782405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46001.866616782405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46001.866616782405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46001.866616782405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46001.866616782405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46001.866616782405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46001.866616782405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46001.866616782405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46001.866616782405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46001.866616782405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46001.866616782405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46001.866616782405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46001.866616782405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46001.866616782405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46001.866616782405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46001.866616782405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46001.866616782405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46001.866616782405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46001.866616782405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46001.866616782405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46001.866616782405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46001.866616782405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46001.866616782405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46001.866616782405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46001.866616782405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46001.866616782405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46001.866616782405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46001.866616782405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46001.866616782405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46001.866616782405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46001.866616782405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46001.866616782405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46001.866616782405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46001.866616782405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46001.866616782405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46001.866616782405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46001.866616782405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46001.866616782405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46001.866616782405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46001.866616782405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46001.866616782405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46001.866616782405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46001.866616782405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46001.866616782405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46001.866616782405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46001.866616782405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46001.866616782405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46001.866616782405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46001.866616782405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46001.866616782405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46001.866616782405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46001.866616782405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46001.866616782405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46001.866616782405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46001.866616782405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46001.866616782405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46001.866616782405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46001.866616782405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46001.866616782405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46001.866616782405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46001.866616782405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46001.866616782405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46001.866616782405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46001.866616782405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46001.866616782405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46001.866616782405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46001.866616782405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46001.866616782405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46001.866616782405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46001.866616782405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46001.866616782405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46001.866616782405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46001.866616782405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46001.866616782405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46001.866616782405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46001.866616782405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46001.866616782405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46001.866616782405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46001.866616782405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46001.866616782405</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46001.866616782405</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46001.866616782405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46001.866616782405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46001.866616782405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46001.866616782405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46001.866616782405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46001.866616782405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46001.866616782405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46001.866616782405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46001.866616782405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46001.866616782405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46001.866616782405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46001.866616782405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46001.866616782405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46001.866616782405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46001.866616782405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46001.866616782405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46001.866616782405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46001.866616782405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46001.866616782405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46001.866616782405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46001.866616782405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46001.866616782405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46001.866616782405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46001.866616782405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46001.866616782405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46001.866616782405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46001.866616782405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46001.866616782405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46001.866616782405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46001.866616782405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46001.866616782405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46001.866616782405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46001.866616782405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46001.866616782405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46001.866616782405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46001.866616782405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46001.866616782405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46001.866616782405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46001.866616782405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46001.866616782405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46001.866616782405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46001.866616782405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46001.866616782405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46001.866616782405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46001.866616782405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46001.866616782405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46001.866616782405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46001.866616782405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46001.866616782405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46001.866616782405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46001.866616782405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46001.866616782405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46001.866616782405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46001.866616782405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46001.866616782405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46001.866616782405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46001.866616782405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46001.866616782405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46001.866616782405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46001.866616782405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46001.866616782405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46001.866616782405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46001.866616782405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46001.866616782405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46001.866616782405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46001.866616782405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46001.866616782405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46001.866616782405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46001.866616782405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46001.866616782405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46001.866616782405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46001.866616782405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46001.866616782405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46001.866616782405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46001.866616782405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46001.866616782405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46001.866616782405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46001.866616782405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46001.866616782405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46001.866616782405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46001.866616782405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46001.866616782405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46001.866616782405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46001.866616782405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46001.866616782405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46001.866616782405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46001.866616782405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46001.866616782405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46001.866616782405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46001.866616782405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46001.866616782405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46001.866616782405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46001.866616782405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46001.866616782405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46001.866616782405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46001.866616782405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46001.866616782405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46001.866616782405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46001.866616782405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46001.866616782405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46001.866616782405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46001.866616782405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46001.866616782405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46001.866616782405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46001.866616782405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46001.866616782405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46001.866616782405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46001.866616782405</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46001.866616782405</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46001.866616782405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46001.866616782405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46001.866616782405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46001.866616782405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46001.866616782405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46001.866616782405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46001.866616782405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46001.866616782405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46001.866616782405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46001.866616782405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46001.866616782405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46001.866616782405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46001.866616782405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46001.866616782405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46001.866616782405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46001.866616782405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46001.866616782405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46001.866616782405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46001.866616782405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46001.866616782405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46001.866616782405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46001.866616782405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46001.866616782405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46001.866616782405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46001.866616782405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46001.866616782405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46001.866616782405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46001.866616782405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46001.866616782405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46001.866616782405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46001.866616782405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46001.866616782405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46001.866616782405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46001.866616782405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46001.866616782405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46001.866616782405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46001.866616782405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46001.866616782405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46001.866616782405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46001.866616782405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46001.866616782405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46001.866616782405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46001.866616782405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46001.866616782405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46001.866616782405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46001.866616782405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46001.866616782405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46001.866616782405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46001.866616782405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46001.866616782405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46001.866616782405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46001.866616782405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46001.866616782405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46001.866616782405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46001.866616782405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46001.866616782405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46001.866616782405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46001.866616782405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46001.866616782405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46001.866616782405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46001.866616782405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46001.866616782405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46001.866616782405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46001.866616782405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46001.866616782405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46001.866616782405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46001.866616782405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46001.866616782405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46001.866616782405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46001.866616782405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46001.866616782405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46001.866616782405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46001.866616782405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46001.866616782405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46001.866616782405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46001.866616782405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46001.866616782405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46001.866616782405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46001.866616782405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46001.866616782405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46001.866616782405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46001.866616782405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46001.866616782405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46001.866616782405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46001.866616782405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46001.866616782405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46001.866616782405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46001.866616782405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46001.866616782405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46001.866616782405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46001.866616782405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46001.866616782405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46001.866616782405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46001.866616782405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46001.866616782405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46001.866616782405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46001.866616782405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46001.866616782405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46001.866616782405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46001.866616782405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46001.866616782405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46001.866616782405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46001.866616782405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46001.866616782405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46001.866616782405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46001.866616782405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46001.866616782405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46001.866616782405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46001.866616782405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46001.866616782405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46001.866616782405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46001.866616782405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46001.866616782405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46001.866616782405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46001.866616782405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46001.866616782405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46001.866616782405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46001.866616782405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46001.866616782405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46001.866616782405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46001.866616782405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46001.866616782405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46001.866616782405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46001.866616782405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46001.866616782405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46001.866616782405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46001.866616782405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46001.866616782405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46001.866616782405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46001.866616782405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46001.866616782405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46001.866616782405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46001.866616782405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46001.866616782405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46001.866616782405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46001.866616782405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46001.866616782405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46001.866616782405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46001.866616782405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46001.866616782405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46001.866616782405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46001.866616782405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46001.866616782405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46001.866616782405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46001.866616782405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46001.866616782405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46001.866616782405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46001.866616782405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46001.866616782405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46001.866616782405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46001.866616782405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46001.866616782405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46001.866616782405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46001.866616782405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46001.866616782405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46001.866616782405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46001.866616782405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46001.866616782405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46001.866616782405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46001.866616782405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46001.866616782405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46001.866616782405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46001.866616782405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46001.866616782405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46001.866616782405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46001.866616782405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46001.866616782405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46001.866616782405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46001.866616782405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46001.866616782405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46001.866616782405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46001.866616782405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46001.866616782405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46001.866616782405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46001.866616782405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46001.866616782405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46001.866616782405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46001.866616782405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46001.866616782405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46001.866616782405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46001.866616782405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46001.866616782405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46001.866616782405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46001.866616782405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46001.866616782405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46001.866616782405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46001.866616782405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46001.866616782405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46001.866616782405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46001.866616782405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46001.866616782405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46001.866616782405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46001.866616782405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46001.866616782405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46001.866616782405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46001.866616782405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46001.866616782405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46001.866616782405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46001.866616782405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46001.866616782405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46001.866616782405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46001.866616782405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46001.866616782405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46001.866616782405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46001.866616782405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46001.866616782405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46001.866616782405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46001.866616782405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46001.866616782405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46001.866616782405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46001.866616782405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46001.866616782405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46001.866616782405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46001.866616782405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46001.866616782405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46001.866616782405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46001.866616782405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46001.866616782405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46001.866616782405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46001.866616782405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46001.866616782405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46001.866616782405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46001.866616782405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46001.866616782405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46001.866616782405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46001.866616782405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46001.866616782405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46001.866616782405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46001.866616782405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46001.866616782405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46001.866616782405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46001.866616782405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46001.866616782405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46001.866616782405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46001.866616782405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46001.866616782405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46001.866616782405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46001.866616782405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46001.866616782405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46001.866616782405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46001.866616782405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46001.866616782405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46001.866616782405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46001.866616782405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46001.866616782405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46001.866616782405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46001.866616782405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46001.866616782405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46001.866616782405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46001.866616782405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46001.866616782405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46001.866616782405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46001.866616782405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46001.866616782405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46001.866616782405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46001.866616782405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46001.866616782405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46001.866616782405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46001.866616782405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46001.866616782405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46001.866616782405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46001.866616782405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46001.866616782405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46001.866616782405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46001.866616782405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46001.866616782405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46001.866616782405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46001.866616782405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46001.866616782405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46001.866616782405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46001.866616782405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46001.866616782405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46001.866616782405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46001.866616782405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46001.866616782405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46001.866616782405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46001.866616782405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46001.866616782405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46001.866616782405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46001.866616782405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46001.866616782405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46001.866616782405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46001.866616782405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46001.866616782405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46001.866616782405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46001.866616782405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46001.866616782405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46001.866616782405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46001.866616782405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46001.866616782405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46001.866616782405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46001.866616782405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46001.866616782405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46001.866616782405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46001.866616782405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46001.866616782405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46001.866616782405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46001.866616782405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46001.866616782405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46001.866616782405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46001.866616782405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46001.866616782405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46001.866616782405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46001.866616782405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46001.866616782405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46001.866616782405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46001.866616782405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46001.866616782405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46001.866616782405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46001.866616782405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46001.866616782405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46001.866616782405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46001.866616782405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46001.866616782405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46001.866616782405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46001.866616782405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46001.866616782405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46001.866616782405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46001.866616782405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46001.866616782405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46001.866616782405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46001.866616782405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46001.866616782405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46001.866616782405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46001.866616782405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46001.866616782405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46001.866616782405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46001.866616782405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46001.866616782405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46001.866616782405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46001.866616782405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46001.866616782405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46001.866616782405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46001.866616782405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46001.866616782405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46001.866616782405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46001.866616782405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46001.866616782405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46001.866616782405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46001.866616782405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46001.866616782405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46001.866616782405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46001.866616782405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46001.866616782405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46001.866616782405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46001.866616782405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46001.866616782405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46001.866616782405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46001.866616782405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46001.866616782405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46001.866616782405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46001.866616782405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46001.866616782405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46001.866616782405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46001.866616782405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46001.866616782405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46001.866616782405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46001.866616782405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46001.866616782405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46001.866616782405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46001.866616782405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46001.866616782405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46001.866616782405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46001.866616782405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46001.866616782405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46001.866616782405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46001.866616782405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46001.866616782405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46001.866616782405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46001.866616782405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46001.866616782405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46001.866616782405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46001.866616782405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46001.866616782405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46001.866616782405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46001.866616782405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46001.866616782405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46001.866616782405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46001.866616782405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46001.866616782405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46001.866616782405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46001.866616782405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46001.866616782405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46001.866616782405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46001.866616782405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46001.866616782405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46001.866616782405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46001.866616782405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46001.866616782405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46001.866616782405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46001.866616782405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46001.866616782405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46001.866616782405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46001.866616782405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46001.866616782405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46001.866616782405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46001.866616782405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46001.866616782405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46001.866616782405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46001.866616782405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46001.866616782405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46001.866616782405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46001.866616782405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46001.866616782405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46001.866616782405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46001.866616782405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46001.866616782405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46001.866616782405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46001.866616782405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46001.866616782405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46001.866616782405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46001.866616782405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46001.866616782405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46001.866616782405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46001.866616782405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46001.866616782405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46001.866616782405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46001.866616782405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46001.866616782405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46001.866616782405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46001.866616782405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46001.866616782405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46001.866616782405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46001.866616782405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46001.866616782405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46001.866616782405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46001.866616782405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46001.866616782405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46001.866616782405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46001.866616782405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46001.866616782405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46001.866616782405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46001.866616782405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46001.866616782405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46001.866616782405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46001.866616782405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46001.866616782405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46001.866616782405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46001.866616782405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46001.866616782405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46001.866616782405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46001.866616782405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46001.866616782405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46001.866616782405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46001.866616782405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46001.866616782405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46001.866616782405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46001.866616782405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46001.866616782405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46001.866616782405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46001.866616782405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46001.866616782405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46001.866616782405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46001.866616782405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46001.866616782405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46001.866616782405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46001.866616782405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46001.866616782405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46001.866616782405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46001.866616782405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46001.866616782405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46001.866616782405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46001.866616782405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46001.866616782405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46001.866616782405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46001.866616782405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46001.866616782405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46001.866616782405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46001.866616782405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46001.866616782405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46001.866616782405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46001.866616782405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46001.866616782405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46001.866616782405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46001.866616782405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46001.866616782405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46001.866616782405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46001.866616782405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46001.866616782405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46001.866616782405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46001.866616782405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46001.866616782405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46001.866616782405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46001.866616782405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46001.866616782405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46001.866616782405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46001.866616782405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46001.866616782405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46001.866616782405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46001.866616782405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46001.866616782405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46001.866616782405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46001.866616782405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46001.866616782405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46001.866616782405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46001.866616782405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46001.866616782405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46001.866616782405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46001.866616782405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46001.866616782405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46001.866616782405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46001.866616782405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46001.866616782405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46001.866616782405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46001.866616782405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46001.866616782405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46001.866616782405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46001.866616782405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46001.866616782405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46001.866616782405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46001.866616782405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46001.866616782405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46001.866616782405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46001.866616782405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46001.866616782405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46001.866616782405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46001.866616782405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46001.866616782405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46001.866616782405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46001.866616782405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46001.866616782405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46001.866616782405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46001.866616782405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46001.866616782405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46001.866616782405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46001.866616782405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46001.866616782405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46001.866616782405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46001.866616782405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46001.866616782405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46001.866616782405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46001.866616782405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46001.866616782405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46001.866616782405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46001.866616782405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46001.866616782405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46001.866616782405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46001.866616782405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46001.866616782405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46001.866616782405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46001.866616782405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46001.866616782405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46001.866616782405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46001.866616782405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46001.866616782405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46001.866616782405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46001.866616782405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46001.866616782405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46001.866616782405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46001.866616782405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46001.866616782405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46001.866616782405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46001.866616782405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46001.866616782405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46001.866616782405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46001.866616782405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46001.866616782405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46001.866616782405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46001.866616782405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46001.866616782405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46001.866616782405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46001.866616782405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46001.866616782405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46001.866616782405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46001.866616782405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46001.866616782405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46001.866616782405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46001.866616782405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46001.866616782405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46001.866616782405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46001.866616782405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46001.866616782405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46001.866616782405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46001.866616782405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46001.866616782405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46001.866616782405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46001.866616782405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46001.866616782405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46001.866616782405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46001.866616782405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46001.866616782405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46001.866616782405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46001.866616782405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46001.866616782405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46001.866616782405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46001.866616782405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46001.866616782405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46001.866616782405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46001.866616782405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46001.866616782405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46001.866616782405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46001.866616782405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46001.866616782405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46001.866616782405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46001.866616782405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46001.866616782405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46001.866616782405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46001.866616782405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46001.866616782405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46001.866616782405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46001.866616782405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46001.866616782405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46001.866616782405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46001.866616782405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46001.866616782405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46001.866616782405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46001.866616782405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46001.866616782405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46001.866616782405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46001.866616782405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46001.866616782405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46001.866616782405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46001.866616782405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46001.866616782405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46001.866616782405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46001.866616782405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46001.866616782405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46001.866616782405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46001.866616782405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46001.866616782405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46001.866616782405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46001.866616782405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46001.866616782405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46001.866616782405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46001.866616782405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46001.866616782405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46001.866616782405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46001.866616782405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46001.866616782405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46001.866616782405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46001.866616782405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46001.866616782405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46001.866616782405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46001.866616782405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46001.866616782405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46001.866616782405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46001.866616782405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46001.866616782405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46001.866616782405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46001.866616782405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46001.866616782405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46001.866616782405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46001.866616782405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46001.866616782405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46001.866616782405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46001.866616782405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46001.866616782405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46001.866616782405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46001.866616782405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46001.866616782405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46001.866616782405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46001.866616782405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46001.866616782405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46001.866616782405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46001.866616782405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46001.866616782405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46001.866616782405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46001.866616782405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46001.866616782405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46001.866616782405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46001.866616782405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46001.866616782405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46001.866616782405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46001.866616782405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46001.866616782405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46001.866616782405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46001.866616782405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46001.866616782405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46001.866616782405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46001.866616782405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46001.866616782405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46001.866616782405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46001.866616782405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46001.866616782405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46001.866616782405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46001.866616782405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46001.866616782405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46001.866616782405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46001.866616782405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46001.866616782405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46001.866616782405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46001.866616782405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46001.866616782405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46001.866616782405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46001.866616782405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46001.866616782405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46001.866616782405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46001.866616782405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46001.866616782405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46001.866616782405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46001.866616782405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46001.866616782405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46001.866616782405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46001.866616782405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46001.866616782405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46001.866616782405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46001.866616782405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46001.866616782405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46001.866616782405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46001.866616782405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46001.866616782405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46001.866616782405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46001.866616782405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46001.866616782405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46001.866616782405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46001.866616782405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46001.866616782405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46001.866616782405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46001.866616782405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46001.866616782405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46001.866616782405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46001.866616782405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46001.866616782405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46001.866616782405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46001.866616782405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46001.866616782405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46001.866616782405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46001.866616782405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46001.866616782405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46001.866616782405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46001.866616782405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46001.866616782405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46001.866616782405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46001.866616782405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46001.866616782405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46001.866616782405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46001.866616782405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46001.866616782405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46001.866616782405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46001.866616782405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46001.866616782405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46001.866616782405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46001.866616782405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46001.866616782405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46001.866616782405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46001.866616782405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46001.866616782405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46001.866616782405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46001.866616782405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46001.866616782405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46001.866616782405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46001.866616782405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46001.866616782405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46001.866616782405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46001.866616782405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46001.866616782405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46001.866616782405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46001.866616782405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46001.866616782405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46001.866616782405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46001.866616782405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46001.866616782405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46001.866616782405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46001.866616782405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46001.866616782405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46001.866616782405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46001.866616782405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46001.866616782405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46001.866616782405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46001.866616782405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46001.866616782405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46001.866616782405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46001.866616782405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46001.866616782405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46001.866616782405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46001.866616782405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46001.866616782405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46001.866616782405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46001.866616782405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46001.866616782405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46001.866616782405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46001.866616782405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46001.866616782405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46001.866616782405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46001.866616782405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46001.866616782405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46001.866616782405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46001.866616782405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46001.866616782405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46001.866616782405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46001.866616782405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46001.866616782405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46001.866616782405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46001.866616782405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46001.866616782405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46001.866616782405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46001.866616782405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46001.866616782405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46001.866616782405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46001.866616782405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46001.866616782405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46001.866616782405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46001.866616782405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46001.866616782405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46001.866616782405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46001.866616782405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46001.866616782405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46001.866616782405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46001.866616782405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46001.866616782405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46001.866616782405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46001.866616782405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46001.866616782405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46001.866616782405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46001.866616782405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46001.866616782405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46001.866616782405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46001.866616782405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46001.866616782405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46001.866616782405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46001.866616782405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46001.866616782405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46001.866616782405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46001.866616782405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46001.866616782405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46001.866616782405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46001.866616782405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46001.866616782405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46001.866616782405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46001.866616782405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46001.866616782405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46001.866616782405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46001.866616782405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46001.866616782405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46001.866616782405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46001.866616782405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46001.866616782405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46001.866616782405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46001.866616782405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46001.866616782405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46001.866616782405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46001.866616782405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46001.866616782405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46001.866616782405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46001.866616782405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46001.866616782405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46001.866616782405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46001.866616782405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46001.866616782405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46001.866616782405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46001.866616782405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46001.866616782405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46001.866616782405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46001.866616782405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46001.866616782405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46001.866616782405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46001.866616782405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46001.866616782405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46001.866616782405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46001.866616782405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46001.866616782405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46001.866616782405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46001.866616782405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46001.866616782405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46001.866616782405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46001.866616782405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46001.866616782405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46001.866616782405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46001.866616782405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46001.866616782405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46001.866616782405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46001.866616782405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46001.866616782405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46001.866616782405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298.3858991898087</v>
      </c>
      <c r="H2" s="91">
        <v>45703.474768518521</v>
      </c>
      <c r="I2" s="91" t="str">
        <f>IFERROR(VLOOKUP(D2,DB!A:F,6,0),"")</f>
        <v>SCECO</v>
      </c>
      <c r="J2" s="91" t="str">
        <f>IFERROR(VLOOKUP(D2,DB!A:G,7,0),"")</f>
        <v>Dead</v>
      </c>
      <c r="K2" s="93" t="s">
        <v>39127</v>
      </c>
      <c r="L2" s="87" t="str">
        <f>IFERROR(VLOOKUP(D2,DB!A:I,9,0),"")</f>
        <v>Latis</v>
      </c>
    </row>
    <row r="3" spans="1:16" ht="19.5" customHeight="1">
      <c r="A3" s="106" t="s">
        <v>39128</v>
      </c>
      <c r="B3" s="106" t="str">
        <f>IFERROR(VLOOKUP(D3,DB!A:K,11,0),"")</f>
        <v>R4</v>
      </c>
      <c r="C3" s="89">
        <v>2</v>
      </c>
      <c r="D3" s="87" t="s">
        <v>32943</v>
      </c>
      <c r="E3" s="90" t="s">
        <v>39106</v>
      </c>
      <c r="F3" s="91">
        <v>45998.79414351852</v>
      </c>
      <c r="G3" s="92">
        <f t="shared" ref="G3" ca="1" si="0">IFERROR(NOW()-F3,"")</f>
        <v>3.0724732638846035</v>
      </c>
      <c r="H3" s="91">
        <v>45998.664027777777</v>
      </c>
      <c r="I3" s="106" t="str">
        <f>IFERROR(VLOOKUP(D3,DB!A:F,6,0),"")</f>
        <v>SCECO</v>
      </c>
      <c r="J3" s="106" t="str">
        <f>IFERROR(VLOOKUP(D3,DB!A:G,7,0),"")</f>
        <v>Vandalized</v>
      </c>
      <c r="K3" s="93" t="s">
        <v>39129</v>
      </c>
      <c r="L3" s="87" t="str">
        <f>IFERROR(VLOOKUP(D3,DB!A:I,9,0),"")</f>
        <v>Latis</v>
      </c>
    </row>
    <row r="4" spans="1:16" ht="15" customHeight="1">
      <c r="A4" s="106" t="s">
        <v>39130</v>
      </c>
      <c r="B4" s="106" t="str">
        <f>IFERROR(VLOOKUP(D4,DB!A:K,11,0),"")</f>
        <v>R4</v>
      </c>
      <c r="C4" s="89">
        <v>5</v>
      </c>
      <c r="D4" s="87" t="s">
        <v>29609</v>
      </c>
      <c r="E4" s="90" t="s">
        <v>39112</v>
      </c>
      <c r="F4" s="91">
        <v>46001.863009259258</v>
      </c>
      <c r="G4" s="92">
        <f t="shared" ref="G4:G14" ca="1" si="1">IFERROR(NOW()-F4,"")</f>
        <v>3.6075231473660097E-3</v>
      </c>
      <c r="H4" s="91">
        <v>46001.754270833335</v>
      </c>
      <c r="I4" s="106" t="str">
        <f>IFERROR(VLOOKUP(D4,DB!A:F,6,0),"")</f>
        <v>SCECO</v>
      </c>
      <c r="J4" s="106" t="str">
        <f>IFERROR(VLOOKUP(D4,DB!A:G,7,0),"")</f>
        <v>Dead</v>
      </c>
      <c r="K4" s="93" t="s">
        <v>39131</v>
      </c>
      <c r="L4" s="87" t="str">
        <f>IFERROR(VLOOKUP(D4,DB!A:I,9,0),"")</f>
        <v>Latis</v>
      </c>
    </row>
    <row r="5" spans="1:16" ht="15" customHeight="1">
      <c r="A5" s="106"/>
      <c r="B5" s="106" t="str">
        <f>IFERROR(VLOOKUP(D5,DB!A:K,11,0),"")</f>
        <v/>
      </c>
      <c r="C5" s="89"/>
      <c r="D5" s="87"/>
      <c r="E5" s="90"/>
      <c r="F5" s="91"/>
      <c r="G5" s="92">
        <f t="shared" ca="1" si="1"/>
        <v>46001.866616782405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46001.866616782405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46001.866616782405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46001.866616782405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46001.866616782405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46001.866616782405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46001.866616782405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46001.866616782405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46001.866616782405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46001.866616782405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46001.866616782405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46001.866616782405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46001.866616782405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46001.866616782405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46001.866616782405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46001.866616782405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46001.866616782405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46001.866616782405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46001.866616782405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46001.866616782405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46001.866616782405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46001.866616782405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46001.866616782405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46001.866616782405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46001.866616782405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46001.866616782405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46001.866616782405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46001.866616782405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46001.866616782405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46001.866616782405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46001.866616782405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46001.866616782405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46001.866616782405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46001.866616782405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46001.866616782405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46001.866616782405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46001.866616782405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46001.866616782405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46001.866616782405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46001.866616782405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46001.866616782405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46001.866616782405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46001.866616782405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46001.866616782405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46001.866616782405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46001.866616782405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46001.866616782405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46001.866616782405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46001.866616782405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46001.866616782405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46001.866616782405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46001.866616782405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46001.866616782405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46001.866616782405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46001.866616782405</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46001.866616782405</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39132</v>
      </c>
    </row>
    <row r="2" spans="1:13" s="39" customFormat="1">
      <c r="A2" s="37" t="s">
        <v>39133</v>
      </c>
      <c r="B2" s="37" t="str">
        <f>IFERROR(VLOOKUP(D2,[1]DB!A:K,11,0),"")</f>
        <v>R5</v>
      </c>
      <c r="C2" s="37">
        <v>3</v>
      </c>
      <c r="D2" s="99" t="s">
        <v>36085</v>
      </c>
      <c r="E2" s="37" t="s">
        <v>39106</v>
      </c>
      <c r="F2" s="38">
        <v>45891.832060185188</v>
      </c>
      <c r="G2" s="101">
        <f ca="1">IFERROR(NOW()-F2,"")</f>
        <v>110.03455659721658</v>
      </c>
      <c r="H2" s="38">
        <v>45891.790393518517</v>
      </c>
      <c r="I2" s="37" t="str">
        <f>IFERROR(VLOOKUP(D2,[1]DB!A:F,6,0),"")</f>
        <v>Generator-SG</v>
      </c>
      <c r="J2" s="37" t="str">
        <f>IFERROR(VLOOKUP(D2,[1]DB!A:G,7,0),"")</f>
        <v>Vandalized</v>
      </c>
      <c r="K2" s="37" t="s">
        <v>39134</v>
      </c>
      <c r="L2" s="37" t="str">
        <f>IFERROR(VLOOKUP(D2,[1]DB!A:I,9,0),"")</f>
        <v>Latis</v>
      </c>
      <c r="M2" s="155"/>
    </row>
    <row r="3" spans="1:13" s="39" customFormat="1" ht="30.75">
      <c r="A3" s="37" t="s">
        <v>39135</v>
      </c>
      <c r="B3" s="37" t="str">
        <f>IFERROR(VLOOKUP(D3,[1]DB!A:K,11,0),"")</f>
        <v>R5</v>
      </c>
      <c r="C3" s="37">
        <v>1</v>
      </c>
      <c r="D3" s="37" t="s">
        <v>33407</v>
      </c>
      <c r="E3" s="37" t="s">
        <v>39112</v>
      </c>
      <c r="F3" s="38">
        <v>45926.188877314817</v>
      </c>
      <c r="G3" s="101">
        <f t="shared" ref="G3" ca="1" si="0">IFERROR(NOW()-F3,"")</f>
        <v>75.677739467588253</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39112</v>
      </c>
      <c r="F4" s="103">
        <v>45948.661111111112</v>
      </c>
      <c r="G4" s="104">
        <f t="shared" ref="G4" ca="1" si="1">IFERROR(NOW()-F4,"")</f>
        <v>53.205505671292485</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20.493318171291321</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4.7591283564761397</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99" t="s">
        <v>35439</v>
      </c>
      <c r="E7" s="37" t="s">
        <v>39106</v>
      </c>
      <c r="F7" s="38">
        <v>46001.840150462966</v>
      </c>
      <c r="G7" s="129">
        <f ca="1">IFERROR(NOW()-F7,"")</f>
        <v>2.6466319439350627E-2</v>
      </c>
      <c r="H7" s="38">
        <v>46001.834421296298</v>
      </c>
      <c r="I7" s="37" t="str">
        <f>IFERROR(VLOOKUP(D7,[1]DB!A:F,6,0),"")</f>
        <v>Generator-SG</v>
      </c>
      <c r="J7" s="37" t="str">
        <f>IFERROR(VLOOKUP(D7,[1]DB!A:G,7,0),"")</f>
        <v>Vandalized</v>
      </c>
      <c r="K7" s="37" t="s">
        <v>39144</v>
      </c>
      <c r="L7" s="37" t="str">
        <f>IFERROR(VLOOKUP(D7,[1]DB!A:I,9,0),"")</f>
        <v>Latis</v>
      </c>
      <c r="M7" s="37"/>
    </row>
    <row r="8" spans="1:13">
      <c r="A8" s="37"/>
      <c r="B8" s="37" t="str">
        <f>IFERROR(VLOOKUP(D8,[1]DB!A:K,11,0),"")</f>
        <v/>
      </c>
      <c r="C8" s="37"/>
      <c r="D8" s="151"/>
      <c r="E8" s="37"/>
      <c r="F8" s="38"/>
      <c r="G8" s="129">
        <f ca="1">IFERROR(NOW()-F8,"")</f>
        <v>46001.866616782405</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46001.866616782405</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46001.866616782405</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46001.866616782405</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46001.866616782405</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46001.866616782405</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46001.866616782405</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46001.866616782405</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46001.866616782405</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46001.866616782405</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46001.866616782405</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46001.866616782405</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46001.866616782405</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46001.866616782405</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46001.866616782405</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46001.866616782405</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46001.866616782405</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46001.866616782405</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46001.866616782405</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46001.866616782405</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46001.866616782405</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46001.866616782405</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46001.866616782405</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46001.866616782405</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46001.866616782405</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46001.866616782405</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46001.866616782405</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46001.866616782405</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46001.866616782405</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46001.866616782405</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46001.866616782405</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46001.866616782405</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46001.866616782405</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46001.866616782405</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46001.866616782405</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46001.866616782405</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46001.866616782405</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46001.866616782405</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46001.866616782405</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46001.866616782405</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46001.866616782405</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46001.866616782405</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46001.866616782405</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46001.866616782405</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46001.866616782405</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46001.866616782405</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46001.866616782405</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46001.866616782405</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46001.866616782405</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46001.866616782405</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46001.866616782405</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46001.866616782405</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46001.866616782405</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46001.866616782405</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46001.866616782405</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46001.866616782405</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46001.866616782405</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46001.866616782405</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46001.866616782405</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46001.866616782405</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46001.866616782405</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46001.866616782405</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46001.866616782405</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46001.866616782405</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46001.866616782405</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46001.866616782405</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46001.866616782405</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46001.866616782405</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46001.866616782405</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46001.866616782405</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46001.866616782405</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46001.866616782405</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46001.866616782405</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46001.866616782405</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46001.866616782405</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46001.866616782405</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46001.866616782405</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46001.866616782405</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46001.866616782405</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46001.866616782405</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46001.866616782405</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46001.866616782405</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46001.866616782405</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29177</v>
      </c>
      <c r="E2" s="136" t="s">
        <v>39106</v>
      </c>
      <c r="F2" s="116">
        <v>46001.818622685183</v>
      </c>
      <c r="G2" s="72">
        <f t="shared" ref="G2:G60" ca="1" si="0">IFERROR(NOW()-F2,"-")</f>
        <v>4.7994097221817356E-2</v>
      </c>
      <c r="H2" s="116">
        <v>46001.812939814816</v>
      </c>
      <c r="I2" s="114" t="str">
        <f>IFERROR(VLOOKUP(D2,DB!A:F,6,0),"")</f>
        <v>Generator-SG</v>
      </c>
      <c r="J2" s="114" t="str">
        <f>IFERROR(VLOOKUP(D2,DB!A:G,7,0),"")</f>
        <v>Vandalized</v>
      </c>
      <c r="K2" s="117" t="s">
        <v>39146</v>
      </c>
      <c r="L2" s="131" t="str">
        <f>IFERROR(VLOOKUP(D2,DB!A:I,9,0),"")</f>
        <v>Latis</v>
      </c>
    </row>
    <row r="3" spans="1:16382" ht="31.5" customHeight="1">
      <c r="A3" s="113"/>
      <c r="B3" s="114" t="str">
        <f>IFERROR(VLOOKUP(D3,DB!A:K,11,0),"")</f>
        <v/>
      </c>
      <c r="C3" s="115"/>
      <c r="D3" s="114"/>
      <c r="E3" s="136"/>
      <c r="F3" s="116"/>
      <c r="G3" s="72">
        <f t="shared" ca="1" si="0"/>
        <v>46001.866616782405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46001.866616782405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46001.866616782405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46001.866616782405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46001.866616782405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46001.866616782405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46001.866616782405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46001.866616782405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46001.866616782405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46001.866616782405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46001.866616782405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46001.866616782405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46001.866616782405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46001.866616782405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46001.866616782405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46001.866616782405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46001.866616782405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46001.866616782405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46001.866616782405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46001.866616782405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46001.866616782405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46001.866616782405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46001.866616782405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46001.866616782405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46001.866616782405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46001.866616782405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46001.866616782405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46001.866616782405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46001.866616782405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46001.866616782405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46001.866616782405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46001.866616782405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46001.866616782405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46001.866616782405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46001.866616782405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46001.866616782405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46001.866616782405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46001.866616782405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46001.866616782405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46001.866616782405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46001.866616782405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46001.866616782405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46001.866616782405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46001.866616782405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46001.866616782405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46001.866616782405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46001.866616782405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46001.866616782405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46001.866616782405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46001.866616782405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46001.866616782405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46001.866616782405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46001.866616782405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46001.866616782405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46001.866616782405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46001.866616782405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46001.866616782405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46001.866616782405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46001.866616782405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46001.866616782405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46001.866616782405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46001.866616782405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46001.866616782405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46001.866616782405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46001.866616782405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46001.866616782405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46001.866616782405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46001.866616782405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46001.866616782405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46001.866616782405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46001.866616782405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46001.866616782405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46001.866616782405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46001.866616782405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46001.866616782405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46001.866616782405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46001.866616782405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46001.866616782405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46001.866616782405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46001.866616782405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46001.866616782405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46001.866616782405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46001.866616782405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46001.866616782405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46001.866616782405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46001.866616782405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46001.866616782405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46001.866616782405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46001.866616782405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46001.866616782405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46001.866616782405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46001.866616782405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46001.866616782405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46001.866616782405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46001.866616782405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46001.866616782405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46001.866616782405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46001.866616782405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46001.866616782405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46001.866616782405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46001.866616782405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46001.866616782405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46001.866616782405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46001.866616782405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46001.866616782405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46001.866616782405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46001.866616782405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46001.866616782405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46001.866616782405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46001.866616782405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46001.866616782405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46001.866616782405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46001.866616782405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46001.866616782405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46001.866616782405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46001.866616782405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46001.866616782405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46001.866616782405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46001.866616782405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46001.866616782405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46001.866616782405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46001.866616782405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46001.866616782405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46001.866616782405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46001.866616782405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46001.866616782405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46001.866616782405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46001.866616782405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46001.866616782405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46001.866616782405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46001.866616782405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46001.866616782405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46001.866616782405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46001.866616782405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46001.866616782405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46001.866616782405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46001.866616782405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46001.866616782405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46001.866616782405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46001.866616782405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46001.866616782405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46001.866616782405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46001.866616782405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46001.866616782405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46001.866616782405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46001.866616782405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46001.866616782405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46001.866616782405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46001.866616782405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46001.866616782405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46001.866616782405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46001.866616782405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46001.866616782405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46001.866616782405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46001.866616782405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46001.866616782405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46001.866616782405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46001.866616782405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46001.866616782405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46001.866616782405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46001.866616782405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46001.866616782405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46001.866616782405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46001.866616782405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46001.866616782405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46001.866616782405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46001.866616782405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46001.866616782405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46001.866616782405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46001.866616782405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46001.866616782405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46001.866616782405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46001.866616782405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46001.866616782405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46001.866616782405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46001.866616782405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46001.866616782405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46001.866616782405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46001.866616782405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46001.866616782405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46001.866616782405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46001.866616782405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46001.866616782405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46001.866616782405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46001.866616782405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46001.866616782405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46001.866616782405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46001.866616782405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46001.866616782405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46001.866616782405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46001.866616782405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46001.866616782405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46001.866616782405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46001.866616782405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46001.866616782405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46001.866616782405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46001.866616782405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46001.866616782405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46001.866616782405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46001.866616782405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46001.866616782405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46001.866616782405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46001.866616782405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46001.866616782405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46001.866616782405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46001.866616782405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46001.866616782405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46001.866616782405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46001.866616782405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46001.866616782405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46001.866616782405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46001.866616782405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46001.866616782405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46001.866616782405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46001.866616782405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46001.866616782405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46001.866616782405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46001.866616782405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46001.866616782405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46001.866616782405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46001.866616782405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46001.866616782405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46001.866616782405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46001.866616782405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46001.866616782405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46001.866616782405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46001.866616782405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46001.866616782405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46001.866616782405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46001.866616782405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46001.866616782405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46001.866616782405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46001.866616782405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46001.866616782405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46001.866616782405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46001.866616782405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46001.866616782405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46001.866616782405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46001.866616782405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46001.866616782405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46001.866616782405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46001.866616782405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46001.866616782405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46001.866616782405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46001.866616782405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46001.866616782405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46001.866616782405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46001.866616782405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46001.866616782405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46001.866616782405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46001.866616782405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46001.866616782405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46001.866616782405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46001.866616782405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46001.866616782405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46001.866616782405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46001.866616782405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46001.866616782405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46001.866616782405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46001.866616782405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46001.866616782405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46001.866616782405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46001.866616782405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46001.866616782405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46001.866616782405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46001.866616782405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46001.866616782405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46001.866616782405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46001.866616782405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46001.866616782405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46001.866616782405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46001.866616782405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46001.866616782405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46001.866616782405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46001.866616782405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46001.866616782405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46001.866616782405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46001.866616782405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46001.866616782405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46001.866616782405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46001.866616782405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46001.866616782405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46001.866616782405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46001.866616782405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46001.866616782405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46001.866616782405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46001.866616782405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46001.866616782405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46001.866616782405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46001.866616782405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46001.866616782405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46001.866616782405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46001.866616782405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46001.866616782405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46001.866616782405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46001.866616782405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46001.866616782405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46001.866616782405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46001.866616782405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46001.866616782405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46001.866616782405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46001.866616782405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46001.866616782405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46001.866616782405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46001.866616782405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46001.866616782405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46001.866616782405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46001.866616782405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46001.866616782405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46001.866616782405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46001.866616782405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46001.866616782405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46001.866616782405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46001.866616782405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46001.866616782405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46001.866616782405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46001.866616782405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46001.866616782405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46001.866616782405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46001.866616782405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46001.866616782405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46001.866616782405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46001.866616782405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46001.866616782405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46001.866616782405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46001.866616782405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46001.866616782405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46001.866616782405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46001.866616782405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46001.866616782405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46001.866616782405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46001.866616782405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46001.866616782405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46001.866616782405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46001.866616782405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46001.866616782405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46001.866616782405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46001.866616782405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46001.866616782405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46001.866616782405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46001.866616782405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46001.866616782405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46001.866616782405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46001.866616782405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46001.866616782405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46001.866616782405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46001.866616782405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46001.866616782405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46001.866616782405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46001.866616782405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46001.866616782405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46001.866616782405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46001.866616782405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46001.866616782405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46001.866616782405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46001.866616782405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46001.866616782405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46001.866616782405</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46001.866616782405</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46001.866616782405</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