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79" documentId="120_S{2AC9BD13-BADA-5192-A53E-5A8FF88502F6}" xr6:coauthVersionLast="47" xr6:coauthVersionMax="47" xr10:uidLastSave="{504CF89B-240B-4927-9C4F-B924A08C9E9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<sst xmlns="http://schemas.openxmlformats.org/spreadsheetml/2006/main" count="180278" uniqueCount="39124">
  <si>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</si>
  <si>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</si>
  <si>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</si>
  <si>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</si>
  <si>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</si>
  <si>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</si>
  <si>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</si>
  <si>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</si>
  <si>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</si>
  <si>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</si>
  <si>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</si>
  <si>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</si>
  <si>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</si>
  <si>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</si>
  <si>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</si>
  <si>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</si>
  <si>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</si>
  <si>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</si>
  <si>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</si>
  <si>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</si>
  <si>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</si>
  <si>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</si>
  <si>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</si>
  <si>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</si>
  <si>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</si>
  <si>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</si>
  <si>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</si>
  <si>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</si>
  <si>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</si>
  <si>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</si>
  <si>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</si>
  <si>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</si>
  <si>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</si>
  <si>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</si>
  <si>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</si>
  <si>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</si>
  <si>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</si>
  <si>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</si>
  <si>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</si>
  <si>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</si>
  <si>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</si>
  <si>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</si>
  <si>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</si>
  <si>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</si>
  <si>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</si>
  <si>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</si>
  <si>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</si>
  <si>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</si>
  <si>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</si>
  <si>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</si>
  <si>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</si>
  <si>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</si>
  <si>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</si>
  <si>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</si>
  <si>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</si>
  <si>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</si>
  <si>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</si>
  <si>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</si>
  <si>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</si>
  <si>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</si>
  <si>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</si>
  <si>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</si>
  <si>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</si>
  <si>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</si>
  <si>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</si>
  <si>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</si>
  <si>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</si>
  <si>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</si>
  <si>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</si>
  <si>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</si>
  <si>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</si>
  <si>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</si>
  <si>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</si>
  <si>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</si>
  <si>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</si>
  <si>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</si>
  <si>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</si>
  <si>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</si>
  <si>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</si>
  <si>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</si>
  <si>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</si>
  <si>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</si>
  <si>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</si>
  <si>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</si>
  <si>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</si>
  <si>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</si>
  <si>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</si>
  <si>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</si>
  <si>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</si>
  <si>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</si>
  <si>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</si>
  <si>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</si>
  <si>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</si>
  <si>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</si>
  <si>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</si>
  <si>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</si>
  <si>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</si>
  <si>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</si>
  <si>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</si>
  <si>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</si>
  <si>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</si>
  <si>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</si>
  <si>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</si>
  <si>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</si>
  <si>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</si>
  <si>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</si>
  <si>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</si>
  <si>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</si>
  <si>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</si>
  <si>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</si>
  <si>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</si>
  <si>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</si>
  <si>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</si>
  <si>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</si>
  <si>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</si>
  <si>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</si>
  <si>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</si>
  <si>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</si>
  <si>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</si>
  <si>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</si>
  <si>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</si>
  <si>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</si>
  <si>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</si>
  <si>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</si>
  <si>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</si>
  <si>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</si>
  <si>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</si>
  <si>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</si>
  <si>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</si>
  <si>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</si>
  <si>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</si>
  <si>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</si>
  <si>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</si>
  <si>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</si>
  <si>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</si>
  <si>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</si>
  <si>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</si>
  <si>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</si>
  <si>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</si>
  <si>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</si>
  <si>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</si>
  <si>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</si>
  <si>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</si>
  <si>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</si>
  <si>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</si>
  <si>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</si>
  <si>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</si>
  <si>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</si>
  <si>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</si>
  <si>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</si>
  <si>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</si>
  <si>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</si>
  <si>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</si>
  <si>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</si>
  <si>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</si>
  <si>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</si>
  <si>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</si>
  <si>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</si>
  <si>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</si>
  <si>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</si>
  <si>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</si>
  <si>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</si>
  <si>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</si>
  <si>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</si>
  <si>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</si>
  <si>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</si>
  <si>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</si>
  <si>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</si>
  <si>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</si>
  <si>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</si>
  <si>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</si>
  <si>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</si>
  <si>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</si>
  <si>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</si>
  <si>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</si>
  <si>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</si>
  <si>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</si>
  <si>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</si>
  <si>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</si>
  <si>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</si>
  <si>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</si>
  <si>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</si>
  <si>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</si>
  <si>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</si>
  <si>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</si>
  <si>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</si>
  <si>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</si>
  <si>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</si>
  <si>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</si>
  <si>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</si>
  <si>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</si>
  <si>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</si>
  <si>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</si>
  <si>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</si>
  <si>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</si>
  <si>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</si>
  <si>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</si>
  <si>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</si>
  <si>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</si>
  <si>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</si>
  <si>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</si>
  <si>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</si>
  <si>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</si>
  <si>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</si>
  <si>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</si>
  <si>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</si>
  <si>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</si>
  <si>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</si>
  <si>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</si>
  <si>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</si>
  <si>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</si>
  <si>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</si>
  <si>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</si>
  <si>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</si>
  <si>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</si>
  <si>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</si>
  <si>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</si>
  <si>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</si>
  <si>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</si>
  <si>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</si>
  <si>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</si>
  <si>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</si>
  <si>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</si>
  <si>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</si>
  <si>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</si>
  <si>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</si>
  <si>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</si>
  <si>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</si>
  <si>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</si>
  <si>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</si>
  <si>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</si>
  <si>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</si>
  <si>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</si>
  <si>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</si>
  <si>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</si>
  <si>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</si>
  <si>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</si>
  <si>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</si>
  <si>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</si>
  <si>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</si>
  <si>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</si>
  <si>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</si>
  <si>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</si>
  <si>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</si>
  <si>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</si>
  <si>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</si>
  <si>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</si>
  <si>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</si>
  <si>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</si>
  <si>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</si>
  <si>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</si>
  <si>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</si>
  <si>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</si>
  <si>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</si>
  <si>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</si>
  <si>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</si>
  <si>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</si>
  <si>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</si>
  <si>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</si>
  <si>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</si>
  <si>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</si>
  <si>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</si>
  <si>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</si>
  <si>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</si>
  <si>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</si>
  <si>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</si>
  <si>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</si>
  <si>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</si>
  <si>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</si>
  <si>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</si>
  <si>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</si>
  <si>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</si>
  <si>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</si>
  <si>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</si>
  <si>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</si>
  <si>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</si>
  <si>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</si>
  <si>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</si>
  <si>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</si>
  <si>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</si>
  <si>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</si>
  <si>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</si>
  <si>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</si>
  <si>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</si>
  <si>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</si>
  <si>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</si>
  <si>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</si>
  <si>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</si>
  <si>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</si>
  <si>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</si>
  <si>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</si>
  <si>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</si>
  <si>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</si>
  <si>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</si>
  <si>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</si>
  <si>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</si>
  <si>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</si>
  <si>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</si>
  <si>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</si>
  <si>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</si>
  <si>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</si>
  <si>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</si>
  <si>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</si>
  <si>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</si>
  <si>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</si>
  <si>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</si>
  <si>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</si>
  <si>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</si>
  <si>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</si>
  <si>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</si>
  <si>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</si>
  <si>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</si>
  <si>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</si>
  <si>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</si>
  <si>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</si>
  <si>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</si>
  <si>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</si>
  <si>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</si>
  <si>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</si>
  <si>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</si>
  <si>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</si>
  <si>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</si>
  <si>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</si>
  <si>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</si>
  <si>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</si>
  <si>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</si>
  <si>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</si>
  <si>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</si>
  <si>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</si>
  <si>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</si>
  <si>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</si>
  <si>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</si>
  <si>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</si>
  <si>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</si>
  <si>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</si>
  <si>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</si>
  <si>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</si>
  <si>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</si>
  <si>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</si>
  <si>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</si>
  <si>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</si>
  <si>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</si>
  <si>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</si>
  <si>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</si>
  <si>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</si>
  <si>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</si>
  <si>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</si>
  <si>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</si>
  <si>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</si>
  <si>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</si>
  <si>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</si>
  <si>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</si>
  <si>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</si>
  <si>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</si>
  <si>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</si>
  <si>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</si>
  <si>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</si>
  <si>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</si>
  <si>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</si>
  <si>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</si>
  <si>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</si>
  <si>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</si>
  <si>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</si>
  <si>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</si>
  <si>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</si>
  <si>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</si>
  <si>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</si>
  <si>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</si>
  <si>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</si>
  <si>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</si>
  <si>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</si>
  <si>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</si>
  <si>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</si>
  <si>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</si>
  <si>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</si>
  <si>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</si>
  <si>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</si>
  <si>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</si>
  <si>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</si>
  <si>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</si>
  <si>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</si>
  <si>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</si>
  <si>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</si>
  <si>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</si>
  <si>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</si>
  <si>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</si>
  <si>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</si>
  <si>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</si>
  <si>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</si>
  <si>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</si>
  <si>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</si>
  <si>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</si>
  <si>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</si>
  <si>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</si>
  <si>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</si>
  <si>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</si>
  <si>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</si>
  <si>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</si>
  <si>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</si>
  <si>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</si>
  <si>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</si>
  <si>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</si>
  <si>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</si>
  <si>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</si>
  <si>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</si>
  <si>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</si>
  <si>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</si>
  <si>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</si>
  <si>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</si>
  <si>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</si>
  <si>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</si>
  <si>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</si>
  <si>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</si>
  <si>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</si>
  <si>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</si>
  <si>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</si>
  <si>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</si>
  <si>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</si>
  <si>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</si>
  <si>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</si>
  <si>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</si>
  <si>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</si>
  <si>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</si>
  <si>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</si>
  <si>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</si>
  <si>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</si>
  <si>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</si>
  <si>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</si>
  <si>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</si>
  <si>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</si>
  <si>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</si>
  <si>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</si>
  <si>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</si>
  <si>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</si>
  <si>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</si>
  <si>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</si>
  <si>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</si>
  <si>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</si>
  <si>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</si>
  <si>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</si>
  <si>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</si>
  <si>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</si>
  <si>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</si>
  <si>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</si>
  <si>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</si>
  <si>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</si>
  <si>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</si>
  <si>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</si>
  <si>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</si>
  <si>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</si>
  <si>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</si>
  <si>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</si>
  <si>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</si>
  <si>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</si>
  <si>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</si>
  <si>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</si>
  <si>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</si>
  <si>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</si>
  <si>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</si>
  <si>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</si>
  <si>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</si>
  <si>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</si>
  <si>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</si>
  <si>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</si>
  <si>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</si>
  <si>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</si>
  <si>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</si>
  <si>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</si>
  <si>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</si>
  <si>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</si>
  <si>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</si>
  <si>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</si>
  <si>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</si>
  <si>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</si>
  <si>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</si>
  <si>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</si>
  <si>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</si>
  <si>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</si>
  <si>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</si>
  <si>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</si>
  <si>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</si>
  <si>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</si>
  <si>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</si>
  <si>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</si>
  <si>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</si>
  <si>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</si>
  <si>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</si>
  <si>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</si>
  <si>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</si>
  <si>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</si>
  <si>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</si>
  <si>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</si>
  <si>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</si>
  <si>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</si>
  <si>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</si>
  <si>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</si>
  <si>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</si>
  <si>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</si>
  <si>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</si>
  <si>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</si>
  <si>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</si>
  <si>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</si>
  <si>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</si>
  <si>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</si>
  <si>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</si>
  <si>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</si>
  <si>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</si>
  <si>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</si>
  <si>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</si>
  <si>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</si>
  <si>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</si>
  <si>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</si>
  <si>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</si>
  <si>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</si>
  <si>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</si>
  <si>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</si>
  <si>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</si>
  <si>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</si>
  <si>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</si>
  <si>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</si>
  <si>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</si>
  <si>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</si>
  <si>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</si>
  <si>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</si>
  <si>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</si>
  <si>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</si>
  <si>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</si>
  <si>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</si>
  <si>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</si>
  <si>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</si>
  <si>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</si>
  <si>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</si>
  <si>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</si>
  <si>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</si>
  <si>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</si>
  <si>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</si>
  <si>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</si>
  <si>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</si>
  <si>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</si>
  <si>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</si>
  <si>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</si>
  <si>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</si>
  <si>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</si>
  <si>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</si>
  <si>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</si>
  <si>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</si>
  <si>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</si>
  <si>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</si>
  <si>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</si>
  <si>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</si>
  <si>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</si>
  <si>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</si>
  <si>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</si>
  <si>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</si>
  <si>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</si>
  <si>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</si>
  <si>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</si>
  <si>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</si>
  <si>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</si>
  <si>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</si>
  <si>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</si>
  <si>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</si>
  <si>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</si>
  <si>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</si>
  <si>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</si>
  <si>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</si>
  <si>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</si>
  <si>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</si>
  <si>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</si>
  <si>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</si>
  <si>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</si>
  <si>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</si>
  <si>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</si>
  <si>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</si>
  <si>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</si>
  <si>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</si>
  <si>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</si>
  <si>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</si>
  <si>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</si>
  <si>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</si>
  <si>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</si>
  <si>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</si>
  <si>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</si>
  <si>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</si>
  <si>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</si>
  <si>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</si>
  <si>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</si>
  <si>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</si>
  <si>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</si>
  <si>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</si>
  <si>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</si>
  <si>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</si>
  <si>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</si>
  <si>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</si>
  <si>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</si>
  <si>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</si>
  <si>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</si>
  <si>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</si>
  <si>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</si>
  <si>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</si>
  <si>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</si>
  <si>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</si>
  <si>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</si>
  <si>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</si>
  <si>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</si>
  <si>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</si>
  <si>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</si>
  <si>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</si>
  <si>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</si>
  <si>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</si>
  <si>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</si>
  <si>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</si>
  <si>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</si>
  <si>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</si>
  <si>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</si>
  <si>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</si>
  <si>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</si>
  <si>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</si>
  <si>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</si>
  <si>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</si>
  <si>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</si>
  <si>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</si>
  <si>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</si>
  <si>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</si>
  <si>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</si>
  <si>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</si>
  <si>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</si>
  <si>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</si>
  <si>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</si>
  <si>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</si>
  <si>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</si>
  <si>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</si>
  <si>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</si>
  <si>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</si>
  <si>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</si>
  <si>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</si>
  <si>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</si>
  <si>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</si>
  <si>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</si>
  <si>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</si>
  <si>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</si>
  <si>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</si>
  <si>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</si>
  <si>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</si>
  <si>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</si>
  <si>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</si>
  <si>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</si>
  <si>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</si>
  <si>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</si>
  <si>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</si>
  <si>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</si>
  <si>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</si>
  <si>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</si>
  <si>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</si>
  <si>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</si>
  <si>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</si>
  <si>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</si>
  <si>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</si>
  <si>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</si>
  <si>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</si>
  <si>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</si>
  <si>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</si>
  <si>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</si>
  <si>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</si>
  <si>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</si>
  <si>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</si>
  <si>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</si>
  <si>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</si>
  <si>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</si>
  <si>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</si>
  <si>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</si>
  <si>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</si>
  <si>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</si>
  <si>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</si>
  <si>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</si>
  <si>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</si>
  <si>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</si>
  <si>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</si>
  <si>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</si>
  <si>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</si>
  <si>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</si>
  <si>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</si>
  <si>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</si>
  <si>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</si>
  <si>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</si>
  <si>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</si>
  <si>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</si>
  <si>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</si>
  <si>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</si>
  <si>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</si>
  <si>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</si>
  <si>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</si>
  <si>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</si>
  <si>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</si>
  <si>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</si>
  <si>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</si>
  <si>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</si>
  <si>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</si>
  <si>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</si>
  <si>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</si>
  <si>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</si>
  <si>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</si>
  <si>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</si>
  <si>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</si>
  <si>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</si>
  <si>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</si>
  <si>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</si>
  <si>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</si>
  <si>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</si>
  <si>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</si>
  <si>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</si>
  <si>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</si>
  <si>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</si>
  <si>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</si>
  <si>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</si>
  <si>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</si>
  <si>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</si>
  <si>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</si>
  <si>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</si>
  <si>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</si>
  <si>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</si>
  <si>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</si>
  <si>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</si>
  <si>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</si>
  <si>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</si>
  <si>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</si>
  <si>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</si>
  <si>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</si>
  <si>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</si>
  <si>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</si>
  <si>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</si>
  <si>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</si>
  <si>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</si>
  <si>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</si>
  <si>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</si>
  <si>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</si>
  <si>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</si>
  <si>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</si>
  <si>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</si>
  <si>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</si>
  <si>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</si>
  <si>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</si>
  <si>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</si>
  <si>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</si>
  <si>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</si>
  <si>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</si>
  <si>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</si>
  <si>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</si>
  <si>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</si>
  <si>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</si>
  <si>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</si>
  <si>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</si>
  <si>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</si>
  <si>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</si>
  <si>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</si>
  <si>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</si>
  <si>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</si>
  <si>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</si>
  <si>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</si>
  <si>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</si>
  <si>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</si>
  <si>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</si>
  <si>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</si>
  <si>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</si>
  <si>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</si>
  <si>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</si>
  <si>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</si>
  <si>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</si>
  <si>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</si>
  <si>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</si>
  <si>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</si>
  <si>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</si>
  <si>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</si>
  <si>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</si>
  <si>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</si>
  <si>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</si>
  <si>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</si>
  <si>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</si>
  <si>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</si>
  <si>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</si>
  <si>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</si>
  <si>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</si>
  <si>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</si>
  <si>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</si>
  <si>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</si>
  <si>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</si>
  <si>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</si>
  <si>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</si>
  <si>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</si>
  <si>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</si>
  <si>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</si>
  <si>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</si>
  <si>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</si>
  <si>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</si>
  <si>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</si>
  <si>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</si>
  <si>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</si>
  <si>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</si>
  <si>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</si>
  <si>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</si>
  <si>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</si>
  <si>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</si>
  <si>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</si>
  <si>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</si>
  <si>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</si>
  <si>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</si>
  <si>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</si>
  <si>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</si>
  <si>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</si>
  <si>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</si>
  <si>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</si>
  <si>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</si>
  <si>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</si>
  <si>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</si>
  <si>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</si>
  <si>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</si>
  <si>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</si>
  <si>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</si>
  <si>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</si>
  <si>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</si>
  <si>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</si>
  <si>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</si>
  <si>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</si>
  <si>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</si>
  <si>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</si>
  <si>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</si>
  <si>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</si>
  <si>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</si>
  <si>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</si>
  <si>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</si>
  <si>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</si>
  <si>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</si>
  <si>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</si>
  <si>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</si>
  <si>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</si>
  <si>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</si>
  <si>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</si>
  <si>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</si>
  <si>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</si>
  <si>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</si>
  <si>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</si>
  <si>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</si>
  <si>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</si>
  <si>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</si>
  <si>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</si>
  <si>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</si>
  <si>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</si>
  <si>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</si>
  <si>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</si>
  <si>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</si>
  <si>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</si>
  <si>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</si>
  <si>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</si>
  <si>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</si>
  <si>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</si>
  <si>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</si>
  <si>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</si>
  <si>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</si>
  <si>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</si>
  <si>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</si>
  <si>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</si>
  <si>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</si>
  <si>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</si>
  <si>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</si>
  <si>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</si>
  <si>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</si>
  <si>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</si>
  <si>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</si>
  <si>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</si>
  <si>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</si>
  <si>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</si>
  <si>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</si>
  <si>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</si>
  <si>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</si>
  <si>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</si>
  <si>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</si>
  <si>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</si>
  <si>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</si>
  <si>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</si>
  <si>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</si>
  <si>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</si>
  <si>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</si>
  <si>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</si>
  <si>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</si>
  <si>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</si>
  <si>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</si>
  <si>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</si>
  <si>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</si>
  <si>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</si>
  <si>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</si>
  <si>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</si>
  <si>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</si>
  <si>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</si>
  <si>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</si>
  <si>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</si>
  <si>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</si>
  <si>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</si>
  <si>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</si>
  <si>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</si>
  <si>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</si>
  <si>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</si>
  <si>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</si>
  <si>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</si>
  <si>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</si>
  <si>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</si>
  <si>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</si>
  <si>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</si>
  <si>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</si>
  <si>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</si>
  <si>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</si>
  <si>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</si>
  <si>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</si>
  <si>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</si>
  <si>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</si>
  <si>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</si>
  <si>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</si>
  <si>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</si>
  <si>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</si>
  <si>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</si>
  <si>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</si>
  <si>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</si>
  <si>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</si>
  <si>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</si>
  <si>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</si>
  <si>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</si>
  <si>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</si>
  <si>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</si>
  <si>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</si>
  <si>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</si>
  <si>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</si>
  <si>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</si>
  <si>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</si>
  <si>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</si>
  <si>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</si>
  <si>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</si>
  <si>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</si>
  <si>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</si>
  <si>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</si>
  <si>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</si>
  <si>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</si>
  <si>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</si>
  <si>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</si>
  <si>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</si>
  <si>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</si>
  <si>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</si>
  <si>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</si>
  <si>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</si>
  <si>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</si>
  <si>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</si>
  <si>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</si>
  <si>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</si>
  <si>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</si>
  <si>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</si>
  <si>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</si>
  <si>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</si>
  <si>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</si>
  <si>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</si>
  <si>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</si>
  <si>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</si>
  <si>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</si>
  <si>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</si>
  <si>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</si>
  <si>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</si>
  <si>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</si>
  <si>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</si>
  <si>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</si>
  <si>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</si>
  <si>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</si>
  <si>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</si>
  <si>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</si>
  <si>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</si>
  <si>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</si>
  <si>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</si>
  <si>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</si>
  <si>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</si>
  <si>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</si>
  <si>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</si>
  <si>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</si>
  <si>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</si>
  <si>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</si>
  <si>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</si>
  <si>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</si>
  <si>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</si>
  <si>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</si>
  <si>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</si>
  <si>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</si>
  <si>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</si>
  <si>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</si>
  <si>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</si>
  <si>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</si>
  <si>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</si>
  <si>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</si>
  <si>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</si>
  <si>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</si>
  <si>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</si>
  <si>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</si>
  <si>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</si>
  <si>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</si>
  <si>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</si>
  <si>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</si>
  <si>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</si>
  <si>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</si>
  <si>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</si>
  <si>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</si>
  <si>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</si>
  <si>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</si>
  <si>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</si>
  <si>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</si>
  <si>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</si>
  <si>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</si>
  <si>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</si>
  <si>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</si>
  <si>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</si>
  <si>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</si>
  <si>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</si>
  <si>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</si>
  <si>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</si>
  <si>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</si>
  <si>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</si>
  <si>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</si>
  <si>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</si>
  <si>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</si>
  <si>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</si>
  <si>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</si>
  <si>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</si>
  <si>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</si>
  <si>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</si>
  <si>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</si>
  <si>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</si>
  <si>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</si>
  <si>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</si>
  <si>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</si>
  <si>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</si>
  <si>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</si>
  <si>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</si>
  <si>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</si>
  <si>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</si>
  <si>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</si>
  <si>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</si>
  <si>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</si>
  <si>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</si>
  <si>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</si>
  <si>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</si>
  <si>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</si>
  <si>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</si>
  <si>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</si>
  <si>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</si>
  <si>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</si>
  <si>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</si>
  <si>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</si>
  <si>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</si>
  <si>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</si>
  <si>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</si>
  <si>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</si>
  <si>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</si>
  <si>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</si>
  <si>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</si>
  <si>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</si>
  <si>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</si>
  <si>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</si>
  <si>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</si>
  <si>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</si>
  <si>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</si>
  <si>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</si>
  <si>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</si>
  <si>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</si>
  <si>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</si>
  <si>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</si>
  <si>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</si>
  <si>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</si>
  <si>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</si>
  <si>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</si>
  <si>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</si>
  <si>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</si>
  <si>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</si>
  <si>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</si>
  <si>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</si>
  <si>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</si>
  <si>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</si>
  <si>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</si>
  <si>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</si>
  <si>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</si>
  <si>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</si>
  <si>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</si>
  <si>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</si>
  <si>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</si>
  <si>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</si>
  <si>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</si>
  <si>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</si>
  <si>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</si>
  <si>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</si>
  <si>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</si>
  <si>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</si>
  <si>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</si>
  <si>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</si>
  <si>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</si>
  <si>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</si>
  <si>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</si>
  <si>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</si>
  <si>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</si>
  <si>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</si>
  <si>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</si>
  <si>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</si>
  <si>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</si>
  <si>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</si>
  <si>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</si>
  <si>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</si>
  <si>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</si>
  <si>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</si>
  <si>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</si>
  <si>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</si>
  <si>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</si>
  <si>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</si>
  <si>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</si>
  <si>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</si>
  <si>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</si>
  <si>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</si>
  <si>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</si>
  <si>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</si>
  <si>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</si>
  <si>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</si>
  <si>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</si>
  <si>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</si>
  <si>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</si>
  <si>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</si>
  <si>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</si>
  <si>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</si>
  <si>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</si>
  <si>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</si>
  <si>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</si>
  <si>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</si>
  <si>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</si>
  <si>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</si>
  <si>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</si>
  <si>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</si>
  <si>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</si>
  <si>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</si>
  <si>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</si>
  <si>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</si>
  <si>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</si>
  <si>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</si>
  <si>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</si>
  <si>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</si>
  <si>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</si>
  <si>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</si>
  <si>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</si>
  <si>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</si>
  <si>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</si>
  <si>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</si>
  <si>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</si>
  <si>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</si>
  <si>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</si>
  <si>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</si>
  <si>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</si>
  <si>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</si>
  <si>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</si>
  <si>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</si>
  <si>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</si>
  <si>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</si>
  <si>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</si>
  <si>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</si>
  <si>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</si>
  <si>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</si>
  <si>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</si>
  <si>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</si>
  <si>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</si>
  <si>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</si>
  <si>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</si>
  <si>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</si>
  <si>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</si>
  <si>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</si>
  <si>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</si>
  <si>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</si>
  <si>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</si>
  <si>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</si>
  <si>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</si>
  <si>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</si>
  <si>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</si>
  <si>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</si>
  <si>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</si>
  <si>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</si>
  <si>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</si>
  <si>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</si>
  <si>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</si>
  <si>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</si>
  <si>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</si>
  <si>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</si>
  <si>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</si>
  <si>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</si>
  <si>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</si>
  <si>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</si>
  <si>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</si>
  <si>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</si>
  <si>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</si>
  <si>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</si>
  <si>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</si>
  <si>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</si>
  <si>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</si>
  <si>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</si>
  <si>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</si>
  <si>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</si>
  <si>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</si>
  <si>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</si>
  <si>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</si>
  <si>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</si>
  <si>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</si>
  <si>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</si>
  <si>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</si>
  <si>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</si>
  <si>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</si>
  <si>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</si>
  <si>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</si>
  <si>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</si>
  <si>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</si>
  <si>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</si>
  <si>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</si>
  <si>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</si>
  <si>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</si>
  <si>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</si>
  <si>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</si>
  <si>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</si>
  <si>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</si>
  <si>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</si>
  <si>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</si>
  <si>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</si>
  <si>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</si>
  <si>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</si>
  <si>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</si>
  <si>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</si>
  <si>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</si>
  <si>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</si>
  <si>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</si>
  <si>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</si>
  <si>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</si>
  <si>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</si>
  <si>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</si>
  <si>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</si>
  <si>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</si>
  <si>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</si>
  <si>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</si>
  <si>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</si>
  <si>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</si>
  <si>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</si>
  <si>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</si>
  <si>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</si>
  <si>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</si>
  <si>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</si>
  <si>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</si>
  <si>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</si>
  <si>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</si>
  <si>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</si>
  <si>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</si>
  <si>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</si>
  <si>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</si>
  <si>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</si>
  <si>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</si>
  <si>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</si>
  <si>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</si>
  <si>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</si>
  <si>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</si>
  <si>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</si>
  <si>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</si>
  <si>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</si>
  <si>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</si>
  <si>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</si>
  <si>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</si>
  <si>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</si>
  <si>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</si>
  <si>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</si>
  <si>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</si>
  <si>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</si>
  <si>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</si>
  <si>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</si>
  <si>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</si>
  <si>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</si>
  <si>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</si>
  <si>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</si>
  <si>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</si>
  <si>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</si>
  <si>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</si>
  <si>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</si>
  <si>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</si>
  <si>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</si>
  <si>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</si>
  <si>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</si>
  <si>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</si>
  <si>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</si>
  <si>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</si>
  <si>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</si>
  <si>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</si>
  <si>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</si>
  <si>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</si>
  <si>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</si>
  <si>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</si>
  <si>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</si>
  <si>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</si>
  <si>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</si>
  <si>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</si>
  <si>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</si>
  <si>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</si>
  <si>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</si>
  <si>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</si>
  <si>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</si>
  <si>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</si>
  <si>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</si>
  <si>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</si>
  <si>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</si>
  <si>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</si>
  <si>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</si>
  <si>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</si>
  <si>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</si>
  <si>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</si>
  <si>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</si>
  <si>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</si>
  <si>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</si>
  <si>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</si>
  <si>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</si>
  <si>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</si>
  <si>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</si>
  <si>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</si>
  <si>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</si>
  <si>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</si>
  <si>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</si>
  <si>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</si>
  <si>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</si>
  <si>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</si>
  <si>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</si>
  <si>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</si>
  <si>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</si>
  <si>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</si>
  <si>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</si>
  <si>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</si>
  <si>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</si>
  <si>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</si>
  <si>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</si>
  <si>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</si>
  <si>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</si>
  <si>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</si>
  <si>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</si>
  <si>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</si>
  <si>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</si>
  <si>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</si>
  <si>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</si>
  <si>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</si>
  <si>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</si>
  <si>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</si>
  <si>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</si>
  <si>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</si>
  <si>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</si>
  <si>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</si>
  <si>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</si>
  <si>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</si>
  <si>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</si>
  <si>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</si>
  <si>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</si>
  <si>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</si>
  <si>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</si>
  <si>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</si>
  <si>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</si>
  <si>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</si>
  <si>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</si>
  <si>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</si>
  <si>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</si>
  <si>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</si>
  <si>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</si>
  <si>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</si>
  <si>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</si>
  <si>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</si>
  <si>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</si>
  <si>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</si>
  <si>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</si>
  <si>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</si>
  <si>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</si>
  <si>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</si>
  <si>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</si>
  <si>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</si>
  <si>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</si>
  <si>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</si>
  <si>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</si>
  <si>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</si>
  <si>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</si>
  <si>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</si>
  <si>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</si>
  <si>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</si>
  <si>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</si>
  <si>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</si>
  <si>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</si>
  <si>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</si>
  <si>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</si>
  <si>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</si>
  <si>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</si>
  <si>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</si>
  <si>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</si>
  <si>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</si>
  <si>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</si>
  <si>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</si>
  <si>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</si>
  <si>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</si>
  <si>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</si>
  <si>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</si>
  <si>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</si>
  <si>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</si>
  <si>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</si>
  <si>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</si>
  <si>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</si>
  <si>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</si>
  <si>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</si>
  <si>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</si>
  <si>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</si>
  <si>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</si>
  <si>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</si>
  <si>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</si>
  <si>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</si>
  <si>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</si>
  <si>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</si>
  <si>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</si>
  <si>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</si>
  <si>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</si>
  <si>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</si>
  <si>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</si>
  <si>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</si>
  <si>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</si>
  <si>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</si>
  <si>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</si>
  <si>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</si>
  <si>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</si>
  <si>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</si>
  <si>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</si>
  <si>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</si>
  <si>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</si>
  <si>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</si>
  <si>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</si>
  <si>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</si>
  <si>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</si>
  <si>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</si>
  <si>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</si>
  <si>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</si>
  <si>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</si>
  <si>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</si>
  <si>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</si>
  <si>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</si>
  <si>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</si>
  <si>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</si>
  <si>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</si>
  <si>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</si>
  <si>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</si>
  <si>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</si>
  <si>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</si>
  <si>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</si>
  <si>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</si>
  <si>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</si>
  <si>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</si>
  <si>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</si>
  <si>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</si>
  <si>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</si>
  <si>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</si>
  <si>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</si>
  <si>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</si>
  <si>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</si>
  <si>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</si>
  <si>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</si>
  <si>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</si>
  <si>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</si>
  <si>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</si>
  <si>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</si>
  <si>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</si>
  <si>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</si>
  <si>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</si>
  <si>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</si>
  <si>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</si>
  <si>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</si>
  <si>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</si>
  <si>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</si>
  <si>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</si>
  <si>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</si>
  <si>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</si>
  <si>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</si>
  <si>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</si>
  <si>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</si>
  <si>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</si>
  <si>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</si>
  <si>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</si>
  <si>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</si>
  <si>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</si>
  <si>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</si>
  <si>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</si>
  <si>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</si>
  <si>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</si>
  <si>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</si>
  <si>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</si>
  <si>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</si>
  <si>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</si>
  <si>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</si>
  <si>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</si>
  <si>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</si>
  <si>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</si>
  <si>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</si>
  <si>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</si>
  <si>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</si>
  <si>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</si>
  <si>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</si>
  <si>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</si>
  <si>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</si>
  <si>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</si>
  <si>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</si>
  <si>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</si>
  <si>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</si>
  <si>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</si>
  <si>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</si>
  <si>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</si>
  <si>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</si>
  <si>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</si>
  <si>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</si>
  <si>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</si>
  <si>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</si>
  <si>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</si>
  <si>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</si>
  <si>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</si>
  <si>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</si>
  <si>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</si>
  <si>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</si>
  <si>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</si>
  <si>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</si>
  <si>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</si>
  <si>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</si>
  <si>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</si>
  <si>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</si>
  <si>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</si>
  <si>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</si>
  <si>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</si>
  <si>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</si>
  <si>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</si>
  <si>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</si>
  <si>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</si>
  <si>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</si>
  <si>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</si>
  <si>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</si>
  <si>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</si>
  <si>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</si>
  <si>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</si>
  <si>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</si>
  <si>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</si>
  <si>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</si>
  <si>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</si>
  <si>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</si>
  <si>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</si>
  <si>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</si>
  <si>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</si>
  <si>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</si>
  <si>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</si>
  <si>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</si>
  <si>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</si>
  <si>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</si>
  <si>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</si>
  <si>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</si>
  <si>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</si>
  <si>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</si>
  <si>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</si>
  <si>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</si>
  <si>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</si>
  <si>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</si>
  <si>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</si>
  <si>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</si>
  <si>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</si>
  <si>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</si>
  <si>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</si>
  <si>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</si>
  <si>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</si>
  <si>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</si>
  <si>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</si>
  <si>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</si>
  <si>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</si>
  <si>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</si>
  <si>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</si>
  <si>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</si>
  <si>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</si>
  <si>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</si>
  <si>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</si>
  <si>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</si>
  <si>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</si>
  <si>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</si>
  <si>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</si>
  <si>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</si>
  <si>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</si>
  <si>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</si>
  <si>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</si>
  <si>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</si>
  <si>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</si>
  <si>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</si>
  <si>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</si>
  <si>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</si>
  <si>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</si>
  <si>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</si>
  <si>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</si>
  <si>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</si>
  <si>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</si>
  <si>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</si>
  <si>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</si>
  <si>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</si>
  <si>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</si>
  <si>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</si>
  <si>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</si>
  <si>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</si>
  <si>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</si>
  <si>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</si>
  <si>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</si>
  <si>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</si>
  <si>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</si>
  <si>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</si>
  <si>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</si>
  <si>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</si>
  <si>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</si>
  <si>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</si>
  <si>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</si>
  <si>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</si>
  <si>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</si>
  <si>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</si>
  <si>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</si>
  <si>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</si>
  <si>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</si>
  <si>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</si>
  <si>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</si>
  <si>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</si>
  <si>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</si>
  <si>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</si>
  <si>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</si>
  <si>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</si>
  <si>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</si>
  <si>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</si>
  <si>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</si>
  <si>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</si>
  <si>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</si>
  <si>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</si>
  <si>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</si>
  <si>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</si>
  <si>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</si>
  <si>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</si>
  <si>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</si>
  <si>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</si>
  <si>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</si>
  <si>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</si>
  <si>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</si>
  <si>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</si>
  <si>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</si>
  <si>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</si>
  <si>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</si>
  <si>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</si>
  <si>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</si>
  <si>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</si>
  <si>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</si>
  <si>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</si>
  <si>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</si>
  <si>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</si>
  <si>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</si>
  <si>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</si>
  <si>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</si>
  <si>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</si>
  <si>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</si>
  <si>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</si>
  <si>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</si>
  <si>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</si>
  <si>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</si>
  <si>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</si>
  <si>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</si>
  <si>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</si>
  <si>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</si>
  <si>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</si>
  <si>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</si>
  <si>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</si>
  <si>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</si>
  <si>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</si>
  <si>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</si>
  <si>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</si>
  <si>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</si>
  <si>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</si>
  <si>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</si>
  <si>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</si>
  <si>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</si>
  <si>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</si>
  <si>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</si>
  <si>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</si>
  <si>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</si>
  <si>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</si>
  <si>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</si>
  <si>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</si>
  <si>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</si>
  <si>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</si>
  <si>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</si>
  <si>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</si>
  <si>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</si>
  <si>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</si>
  <si>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</si>
  <si>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</si>
  <si>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</si>
  <si>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</si>
  <si>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</si>
  <si>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</si>
  <si>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</si>
  <si>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</si>
  <si>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</si>
  <si>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</si>
  <si>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</si>
  <si>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</si>
  <si>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</si>
  <si>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</si>
  <si>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</si>
  <si>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</si>
  <si>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</si>
  <si>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</si>
  <si>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</si>
  <si>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</si>
  <si>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</si>
  <si>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</si>
  <si>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</si>
  <si>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</si>
  <si>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</si>
  <si>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</si>
  <si>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</si>
  <si>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</si>
  <si>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</si>
  <si>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</si>
  <si>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</si>
  <si>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</si>
  <si>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</si>
  <si>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</si>
  <si>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</si>
  <si>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</si>
  <si>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</si>
  <si>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</si>
  <si>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</si>
  <si>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</si>
  <si>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</si>
  <si>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</si>
  <si>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</si>
  <si>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</si>
  <si>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</si>
  <si>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</si>
  <si>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</si>
  <si>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</si>
  <si>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</si>
  <si>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</si>
  <si>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</si>
  <si>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</si>
  <si>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</si>
  <si>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</si>
  <si>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</si>
  <si>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</si>
  <si>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</si>
  <si>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</si>
  <si>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</si>
  <si>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</si>
  <si>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</si>
  <si>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</si>
  <si>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</si>
  <si>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</si>
  <si>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</si>
  <si>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</si>
  <si>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</si>
  <si>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</si>
  <si>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</si>
  <si>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</si>
  <si>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</si>
  <si>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</si>
  <si>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</si>
  <si>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</si>
  <si>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</si>
  <si>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</si>
  <si>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</si>
  <si>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</si>
  <si>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</si>
  <si>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</si>
  <si>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</si>
  <si>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</si>
  <si>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</si>
  <si>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</si>
  <si>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</si>
  <si>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</si>
  <si>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</si>
  <si>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</si>
  <si>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</si>
  <si>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</si>
  <si>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</si>
  <si>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</si>
  <si>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</si>
  <si>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</si>
  <si>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</si>
  <si>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</si>
  <si>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</si>
  <si>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</si>
  <si>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</si>
  <si>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</si>
  <si>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</si>
  <si>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</si>
  <si>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</si>
  <si>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</si>
  <si>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</si>
  <si>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</si>
  <si>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</si>
  <si>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</si>
  <si>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</si>
  <si>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</si>
  <si>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</si>
  <si>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</si>
  <si>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</si>
  <si>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</si>
  <si>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</si>
  <si>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</si>
  <si>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</si>
  <si>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</si>
  <si>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</si>
  <si>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</si>
  <si>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</si>
  <si>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</si>
  <si>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</si>
  <si>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</si>
  <si>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</si>
  <si>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</si>
  <si>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</si>
  <si>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</si>
  <si>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</si>
  <si>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</si>
  <si>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</si>
  <si>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</si>
  <si>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</si>
  <si>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</si>
  <si>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</si>
  <si>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</si>
  <si>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</si>
  <si>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</si>
  <si>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</si>
  <si>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</si>
  <si>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</si>
  <si>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</si>
  <si>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</si>
  <si>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</si>
  <si>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</si>
  <si>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</si>
  <si>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</si>
  <si>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</si>
  <si>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</si>
  <si>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</si>
  <si>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</si>
  <si>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</si>
  <si>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</si>
  <si>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</si>
  <si>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</si>
  <si>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</si>
  <si>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</si>
  <si>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</si>
  <si>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</si>
  <si>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</si>
  <si>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</si>
  <si>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</si>
  <si>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</si>
  <si>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</si>
  <si>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</si>
  <si>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</si>
  <si>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</si>
  <si>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</si>
  <si>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</si>
  <si>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</si>
  <si>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</si>
  <si>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</si>
  <si>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</si>
  <si>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</si>
  <si>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</si>
  <si>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</si>
  <si>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</si>
  <si>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</si>
  <si>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</si>
  <si>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</si>
  <si>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</si>
  <si>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</si>
  <si>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</si>
  <si>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</si>
  <si>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</si>
  <si>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</si>
  <si>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</si>
  <si>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</si>
  <si>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</si>
  <si>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</si>
  <si>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</si>
  <si>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</si>
  <si>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</si>
  <si>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</si>
  <si>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</si>
  <si>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</si>
  <si>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</si>
  <si>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</si>
  <si>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</si>
  <si>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</si>
  <si>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</si>
  <si>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</si>
  <si>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</si>
  <si>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</si>
  <si>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</si>
  <si>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</si>
  <si>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</si>
  <si>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</si>
  <si>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</si>
  <si>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</si>
  <si>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</si>
  <si>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</si>
  <si>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</si>
  <si>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</si>
  <si>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</si>
  <si>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</si>
  <si>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</si>
  <si>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</si>
  <si>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</si>
  <si>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</si>
  <si>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</si>
  <si>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</si>
  <si>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</si>
  <si>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</si>
  <si>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</si>
  <si>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</si>
  <si>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</si>
  <si>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</si>
  <si>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</si>
  <si>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</si>
  <si>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</si>
  <si>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</si>
  <si>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</si>
  <si>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</si>
  <si>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</si>
  <si>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</si>
  <si>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</si>
  <si>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</si>
  <si>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</si>
  <si>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</si>
  <si>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</si>
  <si>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</si>
  <si>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</si>
  <si>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</si>
  <si>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</si>
  <si>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</si>
  <si>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</si>
  <si>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</si>
  <si>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</si>
  <si>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</si>
  <si>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</si>
  <si>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</si>
  <si>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</si>
  <si>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</si>
  <si>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</si>
  <si>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</si>
  <si>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</si>
  <si>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</si>
  <si>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</si>
  <si>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</si>
  <si>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</si>
  <si>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</si>
  <si>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</si>
  <si>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</si>
  <si>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</si>
  <si>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</si>
  <si>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</si>
  <si>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</si>
  <si>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</si>
  <si>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</si>
  <si>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</si>
  <si>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</si>
  <si>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</si>
  <si>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</si>
  <si>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</si>
  <si>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</si>
  <si>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</si>
  <si>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</si>
  <si>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</si>
  <si>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</si>
  <si>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</si>
  <si>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</si>
  <si>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</si>
  <si>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</si>
  <si>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</si>
  <si>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</si>
  <si>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</si>
  <si>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</si>
  <si>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</si>
  <si>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</si>
  <si>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</si>
  <si>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</si>
  <si>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</si>
  <si>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</si>
  <si>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</si>
  <si>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</si>
  <si>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</si>
  <si>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</si>
  <si>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</si>
  <si>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</si>
  <si>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</si>
  <si>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</si>
  <si>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</si>
  <si>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</si>
  <si>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</si>
  <si>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</si>
  <si>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</si>
  <si>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</si>
  <si>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</si>
  <si>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</si>
  <si>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</si>
  <si>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</si>
  <si>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</si>
  <si>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</si>
  <si>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</si>
  <si>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</si>
  <si>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</si>
  <si>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</si>
  <si>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</si>
  <si>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</si>
  <si>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</si>
  <si>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</si>
  <si>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</si>
  <si>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</si>
  <si>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</si>
  <si>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</si>
  <si>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</si>
  <si>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</si>
  <si>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</si>
  <si>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</si>
  <si>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</si>
  <si>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</si>
  <si>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</si>
  <si>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</si>
  <si>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</si>
  <si>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</si>
  <si>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</si>
  <si>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</si>
  <si>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</si>
  <si>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</si>
  <si>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</si>
  <si>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</si>
  <si>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</si>
  <si>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</si>
  <si>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</si>
  <si>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</si>
  <si>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</si>
  <si>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</si>
  <si>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</si>
  <si>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</si>
  <si>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</si>
  <si>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</si>
  <si>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</si>
  <si>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</si>
  <si>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</si>
  <si>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</si>
  <si>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</si>
  <si>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</si>
  <si>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</si>
  <si>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</si>
  <si>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</si>
  <si>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</si>
  <si>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</si>
  <si>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</si>
  <si>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</si>
  <si>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</si>
  <si>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</si>
  <si>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</si>
  <si>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</si>
  <si>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</si>
  <si>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</si>
  <si>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</si>
  <si>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</si>
  <si>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</si>
  <si>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</si>
  <si>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</si>
  <si>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</si>
  <si>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</si>
  <si>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</si>
  <si>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</si>
  <si>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</si>
  <si>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</si>
  <si>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</si>
  <si>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</si>
  <si>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</si>
  <si>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</si>
  <si>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</si>
  <si>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</si>
  <si>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</si>
  <si>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</si>
  <si>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</si>
  <si>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</si>
  <si>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</si>
  <si>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</si>
  <si>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</si>
  <si>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</si>
  <si>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</si>
  <si>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</si>
  <si>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</si>
  <si>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</si>
  <si>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</si>
  <si>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</si>
  <si>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</si>
  <si>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</si>
  <si>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</si>
  <si>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</si>
  <si>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</si>
  <si>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</si>
  <si>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</si>
  <si>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</si>
  <si>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</si>
  <si>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</si>
  <si>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</si>
  <si>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</si>
  <si>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</si>
  <si>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</si>
  <si>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</si>
  <si>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</si>
  <si>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</si>
  <si>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</si>
  <si>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</si>
  <si>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</si>
  <si>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</si>
  <si>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</si>
  <si>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</si>
  <si>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</si>
  <si>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</si>
  <si>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</si>
  <si>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</si>
  <si>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</si>
  <si>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</si>
  <si>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</si>
  <si>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</si>
  <si>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</si>
  <si>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</si>
  <si>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</si>
  <si>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</si>
  <si>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</si>
  <si>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</si>
  <si>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</si>
  <si>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</si>
  <si>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</si>
  <si>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</si>
  <si>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</si>
  <si>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</si>
  <si>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</si>
  <si>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</si>
  <si>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</si>
  <si>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</si>
  <si>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</si>
  <si>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</si>
  <si>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</si>
  <si>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</si>
  <si>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</si>
  <si>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</si>
  <si>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</si>
  <si>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</si>
  <si>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</si>
  <si>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</si>
  <si>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</si>
  <si>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</si>
  <si>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</si>
  <si>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</si>
  <si>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</si>
  <si>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</si>
  <si>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</si>
  <si>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</si>
  <si>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</si>
  <si>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</si>
  <si>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</si>
  <si>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</si>
  <si>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</si>
  <si>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</si>
  <si>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</si>
  <si>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</si>
  <si>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</si>
  <si>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</si>
  <si>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</si>
  <si>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</si>
  <si>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</si>
  <si>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</si>
  <si>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</si>
  <si>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</si>
  <si>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</si>
  <si>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</si>
  <si>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</si>
  <si>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</si>
  <si>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</si>
  <si>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</si>
  <si>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</si>
  <si>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</si>
  <si>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</si>
  <si>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</si>
  <si>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</si>
  <si>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</si>
  <si>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</si>
  <si>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</si>
  <si>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</si>
  <si>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</si>
  <si>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</si>
  <si>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</si>
  <si>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</si>
  <si>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</si>
  <si>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</si>
  <si>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</si>
  <si>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</si>
  <si>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</si>
  <si>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</si>
  <si>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</si>
  <si>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</si>
  <si>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</si>
  <si>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</si>
  <si>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</si>
  <si>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</si>
  <si>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</si>
  <si>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</si>
  <si>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</si>
  <si>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</si>
  <si>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</si>
  <si>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</si>
  <si>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</si>
  <si>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</si>
  <si>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</si>
  <si>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</si>
  <si>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</si>
  <si>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</si>
  <si>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</si>
  <si>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</si>
  <si>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</si>
  <si>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</si>
  <si>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</si>
  <si>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</si>
  <si>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</si>
  <si>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</si>
  <si>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</si>
  <si>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</si>
  <si>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</si>
  <si>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</si>
  <si>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</si>
  <si>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</si>
  <si>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</si>
  <si>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</si>
  <si>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</si>
  <si>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</si>
  <si>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</si>
  <si>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</si>
  <si>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</si>
  <si>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</si>
  <si>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</si>
  <si>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</si>
  <si>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</si>
  <si>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</si>
  <si>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</si>
  <si>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</si>
  <si>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</si>
  <si>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</si>
  <si>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</si>
  <si>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</si>
  <si>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</si>
  <si>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</si>
  <si>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</si>
  <si>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</si>
  <si>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</si>
  <si>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</si>
  <si>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</si>
  <si>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</si>
  <si>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</si>
  <si>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</si>
  <si>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</si>
  <si>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</si>
  <si>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</si>
  <si>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</si>
  <si>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</si>
  <si>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</si>
  <si>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</si>
  <si>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</si>
  <si>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</si>
  <si>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</si>
  <si>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</si>
  <si>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</si>
  <si>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</si>
  <si>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</si>
  <si>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</si>
  <si>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</si>
  <si>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</si>
  <si>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</si>
  <si>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</si>
  <si>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</si>
  <si>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</si>
  <si>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</si>
  <si>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</si>
  <si>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</si>
  <si>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</si>
  <si>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</si>
  <si>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</si>
  <si>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</si>
  <si>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</si>
  <si>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</si>
  <si>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</si>
  <si>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</si>
  <si>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</si>
  <si>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</si>
  <si>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</si>
  <si>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</si>
  <si>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</si>
  <si>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</si>
  <si>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</si>
  <si>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</si>
  <si>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</si>
  <si>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</si>
  <si>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</si>
  <si>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</si>
  <si>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</si>
  <si>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</si>
  <si>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</si>
  <si>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</si>
  <si>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</si>
  <si>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</si>
  <si>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</si>
  <si>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</si>
  <si>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</si>
  <si>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</si>
  <si>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</si>
  <si>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</si>
  <si>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</si>
  <si>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</si>
  <si>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</si>
  <si>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</si>
  <si>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</si>
  <si>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</si>
  <si>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</si>
  <si>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</si>
  <si>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</si>
  <si>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</si>
  <si>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</si>
  <si>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</si>
  <si>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</si>
  <si>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</si>
  <si>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</si>
  <si>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</si>
  <si>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</si>
  <si>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</si>
  <si>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</si>
  <si>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</si>
  <si>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</si>
  <si>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</si>
  <si>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</si>
  <si>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</si>
  <si>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</si>
  <si>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</si>
  <si>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</si>
  <si>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</si>
  <si>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</si>
  <si>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</si>
  <si>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</si>
  <si>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</si>
  <si>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</si>
  <si>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</si>
  <si>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</si>
  <si>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</si>
  <si>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</si>
  <si>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</si>
  <si>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</si>
  <si>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</si>
  <si>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</si>
  <si>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</si>
  <si>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</si>
  <si>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</si>
  <si>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</si>
  <si>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</si>
  <si>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</si>
  <si>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</si>
  <si>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</si>
  <si>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</si>
  <si>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</si>
  <si>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</si>
  <si>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</si>
  <si>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</si>
  <si>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</si>
  <si>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</si>
  <si>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</si>
  <si>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</si>
  <si>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</si>
  <si>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</si>
  <si>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</si>
  <si>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</si>
  <si>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</si>
  <si>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</si>
  <si>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</si>
  <si>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</si>
  <si>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</si>
  <si>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</si>
  <si>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</si>
  <si>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</si>
  <si>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</si>
  <si>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</si>
  <si>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</si>
  <si>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</si>
  <si>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</si>
  <si>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</si>
  <si>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</si>
  <si>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</si>
  <si>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</si>
  <si>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</si>
  <si>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</si>
  <si>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</si>
  <si>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</si>
  <si>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</si>
  <si>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</si>
  <si>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</si>
  <si>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</si>
  <si>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</si>
  <si>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</si>
  <si>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</si>
  <si>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</si>
  <si>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</si>
  <si>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</si>
  <si>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</si>
  <si>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</si>
  <si>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</si>
  <si>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</si>
  <si>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</si>
  <si>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</si>
  <si>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</si>
  <si>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</si>
  <si>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</si>
  <si>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</si>
  <si>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</si>
  <si>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</si>
  <si>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</si>
  <si>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</si>
  <si>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</si>
  <si>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</si>
  <si>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</si>
  <si>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</si>
  <si>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</si>
  <si>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</si>
  <si>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</si>
  <si>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</si>
  <si>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</si>
  <si>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</si>
  <si>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</si>
  <si>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</si>
  <si>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</si>
  <si>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</si>
  <si>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</si>
  <si>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</si>
  <si>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</si>
  <si>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</si>
  <si>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</si>
  <si>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</si>
  <si>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</si>
  <si>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</si>
  <si>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</si>
  <si>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</si>
  <si>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</si>
  <si>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</si>
  <si>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</si>
  <si>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</si>
  <si>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</si>
  <si>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</si>
  <si>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</si>
  <si>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</si>
  <si>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</si>
  <si>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</si>
  <si>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</si>
  <si>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</si>
  <si>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</si>
  <si>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</si>
  <si>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</si>
  <si>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</si>
  <si>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</si>
  <si>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</si>
  <si>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</si>
  <si>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</si>
  <si>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</si>
  <si>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</si>
  <si>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</si>
  <si>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</si>
  <si>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</si>
  <si>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</si>
  <si>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</si>
  <si>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</si>
  <si>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</si>
  <si>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</si>
  <si>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</si>
  <si>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</si>
  <si>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</si>
  <si>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</si>
  <si>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</si>
  <si>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</si>
  <si>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</si>
  <si>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</si>
  <si>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</si>
  <si>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</si>
  <si>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</si>
  <si>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</si>
  <si>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</si>
  <si>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</si>
  <si>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</si>
  <si>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</si>
  <si>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</si>
  <si>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</si>
  <si>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</si>
  <si>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</si>
  <si>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</si>
  <si>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</si>
  <si>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</si>
  <si>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</si>
  <si>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</si>
  <si>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</si>
  <si>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</si>
  <si>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</si>
  <si>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</si>
  <si>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</si>
  <si>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</si>
  <si>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</si>
  <si>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</si>
  <si>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</si>
  <si>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</si>
  <si>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</si>
  <si>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</si>
  <si>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</si>
  <si>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</si>
  <si>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</si>
  <si>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</si>
  <si>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</si>
  <si>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</si>
  <si>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</si>
  <si>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</si>
  <si>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</si>
  <si>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</si>
  <si>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</si>
  <si>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</si>
  <si>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</si>
  <si>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</si>
  <si>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</si>
  <si>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</si>
  <si>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</si>
  <si>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</si>
  <si>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</si>
  <si>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</si>
  <si>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</si>
  <si>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</si>
  <si>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</si>
  <si>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</si>
  <si>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</si>
  <si>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</si>
  <si>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</si>
  <si>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</si>
  <si>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</si>
  <si>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</si>
  <si>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</si>
  <si>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</si>
  <si>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</si>
  <si>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</si>
  <si>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</si>
  <si>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</si>
  <si>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</si>
  <si>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</si>
  <si>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</si>
  <si>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</si>
  <si>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</si>
  <si>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</si>
  <si>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</si>
  <si>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</si>
  <si>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</si>
  <si>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</si>
  <si>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</si>
  <si>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</si>
  <si>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</si>
  <si>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</si>
  <si>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</si>
  <si>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</si>
  <si>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</si>
  <si>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</si>
  <si>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</si>
  <si>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</si>
  <si>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</si>
  <si>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</si>
  <si>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</si>
  <si>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</si>
  <si>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</si>
  <si>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</si>
  <si>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</si>
  <si>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</si>
  <si>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</si>
  <si>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</si>
  <si>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</si>
  <si>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</si>
  <si>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</si>
  <si>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</si>
  <si>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</si>
  <si>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</si>
  <si>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</si>
  <si>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</si>
  <si>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</si>
  <si>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</si>
  <si>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</si>
  <si>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</si>
  <si>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</si>
  <si>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</si>
  <si>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</si>
  <si>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</si>
  <si>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</si>
  <si>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</si>
  <si>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</si>
  <si>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</si>
  <si>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</si>
  <si>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</si>
  <si>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</si>
  <si>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</si>
  <si>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</si>
  <si>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</si>
  <si>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</si>
  <si>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</si>
  <si>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</si>
  <si>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</si>
  <si>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</si>
  <si>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</si>
  <si>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</si>
  <si>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</si>
  <si>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</si>
  <si>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</si>
  <si>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</si>
  <si>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</si>
  <si>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</si>
  <si>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</si>
  <si>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</si>
  <si>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</si>
  <si>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</si>
  <si>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</si>
  <si>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</si>
  <si>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</si>
  <si>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</si>
  <si>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</si>
  <si>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</si>
  <si>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</si>
  <si>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</si>
  <si>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</si>
  <si>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</si>
  <si>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</si>
  <si>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</si>
  <si>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</si>
  <si>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</si>
  <si>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</si>
  <si>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</si>
  <si>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</si>
  <si>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</si>
  <si>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</si>
  <si>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</si>
  <si>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</si>
  <si>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</si>
  <si>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</si>
  <si>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</si>
  <si>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</si>
  <si>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</si>
  <si>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</si>
  <si>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</si>
  <si>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</si>
  <si>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</si>
  <si>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</si>
  <si>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</si>
  <si>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</si>
  <si>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</si>
  <si>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</si>
  <si>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</si>
  <si>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</si>
  <si>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</si>
  <si>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</si>
  <si>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</si>
  <si>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</si>
  <si>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</si>
  <si>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</si>
  <si>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</si>
  <si>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</si>
  <si>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</si>
  <si>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</si>
  <si>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</si>
  <si>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</si>
  <si>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</si>
  <si>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</si>
  <si>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</si>
  <si>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</si>
  <si>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</si>
  <si>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</si>
  <si>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</si>
  <si>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</si>
  <si>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</si>
  <si>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</si>
  <si>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</si>
  <si>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</si>
  <si>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</si>
  <si>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</si>
  <si>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</si>
  <si>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</si>
  <si>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</si>
  <si>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</si>
  <si>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</si>
  <si>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</si>
  <si>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</si>
  <si>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</si>
  <si>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</si>
  <si>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</si>
  <si>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</si>
  <si>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</si>
  <si>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</si>
  <si>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</si>
  <si>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</si>
  <si>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</si>
  <si>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</si>
  <si>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</si>
  <si>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</si>
  <si>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</si>
  <si>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</si>
  <si>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</si>
  <si>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</si>
  <si>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</si>
  <si>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</si>
  <si>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</si>
  <si>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</si>
  <si>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</si>
  <si>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</si>
  <si>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</si>
  <si>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</si>
  <si>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</si>
  <si>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</si>
  <si>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</si>
  <si>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</si>
  <si>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</si>
  <si>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</si>
  <si>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</si>
  <si>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</si>
  <si>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</si>
  <si>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</si>
  <si>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</si>
  <si>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</si>
  <si>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</si>
  <si>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</si>
  <si>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</si>
  <si>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</si>
  <si>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</si>
  <si>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</si>
  <si>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</si>
  <si>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</si>
  <si>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</si>
  <si>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</si>
  <si>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</si>
  <si>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</si>
  <si>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</si>
  <si>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</si>
  <si>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</si>
  <si>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</si>
  <si>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</si>
  <si>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</si>
  <si>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</si>
  <si>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</si>
  <si>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</si>
  <si>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</si>
  <si>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</si>
  <si>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</si>
  <si>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</si>
  <si>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</si>
  <si>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</si>
  <si>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</si>
  <si>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</si>
  <si>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</si>
  <si>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</si>
  <si>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</si>
  <si>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</si>
  <si>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</si>
  <si>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</si>
  <si>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</si>
  <si>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</si>
  <si>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</si>
  <si>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</si>
  <si>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</si>
  <si>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</si>
  <si>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</si>
  <si>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</si>
  <si>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</si>
  <si>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</si>
  <si>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</si>
  <si>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</si>
  <si>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</si>
  <si>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</si>
  <si>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</si>
  <si>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</si>
  <si>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</si>
  <si>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</si>
  <si>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</si>
  <si>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</si>
  <si>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</si>
  <si>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</si>
  <si>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</si>
  <si>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</si>
  <si>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</si>
  <si>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</si>
  <si>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</si>
  <si>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</si>
  <si>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</si>
  <si>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</si>
  <si>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</si>
  <si>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</si>
  <si>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</si>
  <si>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</si>
  <si>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</si>
  <si>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</si>
  <si>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</si>
  <si>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</si>
  <si>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</si>
  <si>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</si>
  <si>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</si>
  <si>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</si>
  <si>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</si>
  <si>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</si>
  <si>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</si>
  <si>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</si>
  <si>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</si>
  <si>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</si>
  <si>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</si>
  <si>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</si>
  <si>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</si>
  <si>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</si>
  <si>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</si>
  <si>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</si>
  <si>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</si>
  <si>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</si>
  <si>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</si>
  <si>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</si>
  <si>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</si>
  <si>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</si>
  <si>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</si>
  <si>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</si>
  <si>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</si>
  <si>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</si>
  <si>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</si>
  <si>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</si>
  <si>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</si>
  <si>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</si>
  <si>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</si>
  <si>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</si>
  <si>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</si>
  <si>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</si>
  <si>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</si>
  <si>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</si>
  <si>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</si>
  <si>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</si>
  <si>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</si>
  <si>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</si>
  <si>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</si>
  <si>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</si>
  <si>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</si>
  <si>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</si>
  <si>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</si>
  <si>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</si>
  <si>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</si>
  <si>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</si>
  <si>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</si>
  <si>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</si>
  <si>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</si>
  <si>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</si>
  <si>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</si>
  <si>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</si>
  <si>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</si>
  <si>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</si>
  <si>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</si>
  <si>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</si>
  <si>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</si>
  <si>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</si>
  <si>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</si>
  <si>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</si>
  <si>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</si>
  <si>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</si>
  <si>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</si>
  <si>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</si>
  <si>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</si>
  <si>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</si>
  <si>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</si>
  <si>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</si>
  <si>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</si>
  <si>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</si>
  <si>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</si>
  <si>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</si>
  <si>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</si>
  <si>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</si>
  <si>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</si>
  <si>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</si>
  <si>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</si>
  <si>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</si>
  <si>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</si>
  <si>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</si>
  <si>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</si>
  <si>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</si>
  <si>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</si>
  <si>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</si>
  <si>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</si>
  <si>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</si>
  <si>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</si>
  <si>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</si>
  <si>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</si>
  <si>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</si>
  <si>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</si>
  <si>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</si>
  <si>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</si>
  <si>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</si>
  <si>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</si>
  <si>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</si>
  <si>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</si>
  <si>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</si>
  <si>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</si>
  <si>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</si>
  <si>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</si>
  <si>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</si>
  <si>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</si>
  <si>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</si>
  <si>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</si>
  <si>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</si>
  <si>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</si>
  <si>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</si>
  <si>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</si>
  <si>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</si>
  <si>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</si>
  <si>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</si>
  <si>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</si>
  <si>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</si>
  <si>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</si>
  <si>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</si>
  <si>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</si>
  <si>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</si>
  <si>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</si>
  <si>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</si>
  <si>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</si>
  <si>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</si>
  <si>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</si>
  <si>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</si>
  <si>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</si>
  <si>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</si>
  <si>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</si>
  <si>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</si>
  <si>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</si>
  <si>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</si>
  <si>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</si>
  <si>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</si>
  <si>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</si>
  <si>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</si>
  <si>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</si>
  <si>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</si>
  <si>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</si>
  <si>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</si>
  <si>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</si>
  <si>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</si>
  <si>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</si>
  <si>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</si>
  <si>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</si>
  <si>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</si>
  <si>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</si>
  <si>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</si>
  <si>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</si>
  <si>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</si>
  <si>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</si>
  <si>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</si>
  <si>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</si>
  <si>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</si>
  <si>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</si>
  <si>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</si>
  <si>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</si>
  <si>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</si>
  <si>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</si>
  <si>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</si>
  <si>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</si>
  <si>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</si>
  <si>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</si>
  <si>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</si>
  <si>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</si>
  <si>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</si>
  <si>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</si>
  <si>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</si>
  <si>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</si>
  <si>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</si>
  <si>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</si>
  <si>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</si>
  <si>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</si>
  <si>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</si>
  <si>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</si>
  <si>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</si>
  <si>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</si>
  <si>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</si>
  <si>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</si>
  <si>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</si>
  <si>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</si>
  <si>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</si>
  <si>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</si>
  <si>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</si>
  <si>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</si>
  <si>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</si>
  <si>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</si>
  <si>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</si>
  <si>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</si>
  <si>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</si>
  <si>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</si>
  <si>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</si>
  <si>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</si>
  <si>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</si>
  <si>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</si>
  <si>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</si>
  <si>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</si>
  <si>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</si>
  <si>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</si>
  <si>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</si>
  <si>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</si>
  <si>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</si>
  <si>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</si>
  <si>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</si>
  <si>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</si>
  <si>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</si>
  <si>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</si>
  <si>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</si>
  <si>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</si>
  <si>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</si>
  <si>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</si>
  <si>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</si>
  <si>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</si>
  <si>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</si>
  <si>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</si>
  <si>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</si>
  <si>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</si>
  <si>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</si>
  <si>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</si>
  <si>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</si>
  <si>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</si>
  <si>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</si>
  <si>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</si>
  <si>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</si>
  <si>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</si>
  <si>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</si>
  <si>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</si>
  <si>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</si>
  <si>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</si>
  <si>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</si>
  <si>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</si>
  <si>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</si>
  <si>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</si>
  <si>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</si>
  <si>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</si>
  <si>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</si>
  <si>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</si>
  <si>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</si>
  <si>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</si>
  <si>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</si>
  <si>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</si>
  <si>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</si>
  <si>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</si>
  <si>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</si>
  <si>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</si>
  <si>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</si>
  <si>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</si>
  <si>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</si>
  <si>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</si>
  <si>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</si>
  <si>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</si>
  <si>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</si>
  <si>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</si>
  <si>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</si>
  <si>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</si>
  <si>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</si>
  <si>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</si>
  <si>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</si>
  <si>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</si>
  <si>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</si>
  <si>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</si>
  <si>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</si>
  <si>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</si>
  <si>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</si>
  <si>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</si>
  <si>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</si>
  <si>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</si>
  <si>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</si>
  <si>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</si>
  <si>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</si>
  <si>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</si>
  <si>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</si>
  <si>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</si>
  <si>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</si>
  <si>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</si>
  <si>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</si>
  <si>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</si>
  <si>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</si>
  <si>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</si>
  <si>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</si>
  <si>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</si>
  <si>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</si>
  <si>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</si>
  <si>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</si>
  <si>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</si>
  <si>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</si>
  <si>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</si>
  <si>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</si>
  <si>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</si>
  <si>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</si>
  <si>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</si>
  <si>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</si>
  <si>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</si>
  <si>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</si>
  <si>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</si>
  <si>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</si>
  <si>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</si>
  <si>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</si>
  <si>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</si>
  <si>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</si>
  <si>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</si>
  <si>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</si>
  <si>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</si>
  <si>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</si>
  <si>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</si>
  <si>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</si>
  <si>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</si>
  <si>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</si>
  <si>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</si>
  <si>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</si>
  <si>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</si>
  <si>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</si>
  <si>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</si>
  <si>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</si>
  <si>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</si>
  <si>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</si>
  <si>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</si>
  <si>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</si>
  <si>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</si>
  <si>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</si>
  <si>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</si>
  <si>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</si>
  <si>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</si>
  <si>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</si>
  <si>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</si>
  <si>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</si>
  <si>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</si>
  <si>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</si>
  <si>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</si>
  <si>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</si>
  <si>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</si>
  <si>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</si>
  <si>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</si>
  <si>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</si>
  <si>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</si>
  <si>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</si>
  <si>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</si>
  <si>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</si>
  <si>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</si>
  <si>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</si>
  <si>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</si>
  <si>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</si>
  <si>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</si>
  <si>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</si>
  <si>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</si>
  <si>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</si>
  <si>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</si>
  <si>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</si>
  <si>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</si>
  <si>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</si>
  <si>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</si>
  <si>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</si>
  <si>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</si>
  <si>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</si>
  <si>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</si>
  <si>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</si>
  <si>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</si>
  <si>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</si>
  <si>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</si>
  <si>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</si>
  <si>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</si>
  <si>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</si>
  <si>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</si>
  <si>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</si>
  <si>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</si>
  <si>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</si>
  <si>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</si>
  <si>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</si>
  <si>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</si>
  <si>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</si>
  <si>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</si>
  <si>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</si>
  <si>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</si>
  <si>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</si>
  <si>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</si>
  <si>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</si>
  <si>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</si>
  <si>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</si>
  <si>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</si>
  <si>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</si>
  <si>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</si>
  <si>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</si>
  <si>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</si>
  <si>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</si>
  <si>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</si>
  <si>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</si>
  <si>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</si>
  <si>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</si>
  <si>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</si>
  <si>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</si>
  <si>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</si>
  <si>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</si>
  <si>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</si>
  <si>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</si>
  <si>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</si>
  <si>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</si>
  <si>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</si>
  <si>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</si>
  <si>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</si>
  <si>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</si>
  <si>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</si>
  <si>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</si>
  <si>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</si>
  <si>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</si>
  <si>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</si>
  <si>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</si>
  <si>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</si>
  <si>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</si>
  <si>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</si>
  <si>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</si>
  <si>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</si>
  <si>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</si>
  <si>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</si>
  <si>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</si>
  <si>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</si>
  <si>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</si>
  <si>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</si>
  <si>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</si>
  <si>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</si>
  <si>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</si>
  <si>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</si>
  <si>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</si>
  <si>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</si>
  <si>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</si>
  <si>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</si>
  <si>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</si>
  <si>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</si>
  <si>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</si>
  <si>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</si>
  <si>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</si>
  <si>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</si>
  <si>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</si>
  <si>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</si>
  <si>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</si>
  <si>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</si>
  <si>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</si>
  <si>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</si>
  <si>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</si>
  <si>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</si>
  <si>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</si>
  <si>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</si>
  <si>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</si>
  <si>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</si>
  <si>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</si>
  <si>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</si>
  <si>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</si>
  <si>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</si>
  <si>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</si>
  <si>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</si>
  <si>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</si>
  <si>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</si>
  <si>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</si>
  <si>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</si>
  <si>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</si>
  <si>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</si>
  <si>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</si>
  <si>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</si>
  <si>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</si>
  <si>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</si>
  <si>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</si>
  <si>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</si>
  <si>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</si>
  <si>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</si>
  <si>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</si>
  <si>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</si>
  <si>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</si>
  <si>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</si>
  <si>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</si>
  <si>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</si>
  <si>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</si>
  <si>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</si>
  <si>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</si>
  <si>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</si>
  <si>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</si>
  <si>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</si>
  <si>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</si>
  <si>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</si>
  <si>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</si>
  <si>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</si>
  <si>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</si>
  <si>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</si>
  <si>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</si>
  <si>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</si>
  <si>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</si>
  <si>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</si>
  <si>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</si>
  <si>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</si>
  <si>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</si>
  <si>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</si>
  <si>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</si>
  <si>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</si>
  <si>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</si>
  <si>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</si>
  <si>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</si>
  <si>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</si>
  <si>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</si>
  <si>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</si>
  <si>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</si>
  <si>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</si>
  <si>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</si>
  <si>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</si>
  <si>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</si>
  <si>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</si>
  <si>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</si>
  <si>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</si>
  <si>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</si>
  <si>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</si>
  <si>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</si>
  <si>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</si>
  <si>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</si>
  <si>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</si>
  <si>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</si>
  <si>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</si>
  <si>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</si>
  <si>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</si>
  <si>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</si>
  <si>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</si>
  <si>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</si>
  <si>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</si>
  <si>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</si>
  <si>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</si>
  <si>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</si>
  <si>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</si>
  <si>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</si>
  <si>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</si>
  <si>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</si>
  <si>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</si>
  <si>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</si>
  <si>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</si>
  <si>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</si>
  <si>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</si>
  <si>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</si>
  <si>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</si>
  <si>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</si>
  <si>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</si>
  <si>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</si>
  <si>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</si>
  <si>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</si>
  <si>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</si>
  <si>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</si>
  <si>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</si>
  <si>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</si>
  <si>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</si>
  <si>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</si>
  <si>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</si>
  <si>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</si>
  <si>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</si>
  <si>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</si>
  <si>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</si>
  <si>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</si>
  <si>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</si>
  <si>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</si>
  <si>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</si>
  <si>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</si>
  <si>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</si>
  <si>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</si>
  <si>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</si>
  <si>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</si>
  <si>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</si>
  <si>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</si>
  <si>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</si>
  <si>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</si>
  <si>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</si>
  <si>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</si>
  <si>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</si>
  <si>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</si>
  <si>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</si>
  <si>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</si>
  <si>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</si>
  <si>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</si>
  <si>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</si>
  <si>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</si>
  <si>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</si>
  <si>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</si>
  <si>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</si>
  <si>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</si>
  <si>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</si>
  <si>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</si>
  <si>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</si>
  <si>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</si>
  <si>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</si>
  <si>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</si>
  <si>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</si>
  <si>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</si>
  <si>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</si>
  <si>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</si>
  <si>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</si>
  <si>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</si>
  <si>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</si>
  <si>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</si>
  <si>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</si>
  <si>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</si>
  <si>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</si>
  <si>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</si>
  <si>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</si>
  <si>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</si>
  <si>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</si>
  <si>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</si>
  <si>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</si>
  <si>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</si>
  <si>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</si>
  <si>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</si>
  <si>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</si>
  <si>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</si>
  <si>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</si>
  <si>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</si>
  <si>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</si>
  <si>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</si>
  <si>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</si>
  <si>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</si>
  <si>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</si>
  <si>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</si>
  <si>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</si>
  <si>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</si>
  <si>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</si>
  <si>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</si>
  <si>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</si>
  <si>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</si>
  <si>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</si>
  <si>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</si>
  <si>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</si>
  <si>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</si>
  <si>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</si>
  <si>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</si>
  <si>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</si>
  <si>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</si>
  <si>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</si>
  <si>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</si>
  <si>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</si>
  <si>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</si>
  <si>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</si>
  <si>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</si>
  <si>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</si>
  <si>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</si>
  <si>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</si>
  <si>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</si>
  <si>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</si>
  <si>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</si>
  <si>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</si>
  <si>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</si>
  <si>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</si>
  <si>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</si>
  <si>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</si>
  <si>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</si>
  <si>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</si>
  <si>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</si>
  <si>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</si>
  <si>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</si>
  <si>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</si>
  <si>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</si>
  <si>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</si>
  <si>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</si>
  <si>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</si>
  <si>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</si>
  <si>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</si>
  <si>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</si>
  <si>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</si>
  <si>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</si>
  <si>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</si>
  <si>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</si>
  <si>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</si>
  <si>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</si>
  <si>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</si>
  <si>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</si>
  <si>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</si>
  <si>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</si>
  <si>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</si>
  <si>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</si>
  <si>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</si>
  <si>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</si>
  <si>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</si>
  <si>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</si>
  <si>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</si>
  <si>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</si>
  <si>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</si>
  <si>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</si>
  <si>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</si>
  <si>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</si>
  <si>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</si>
  <si>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</si>
  <si>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</si>
  <si>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</si>
  <si>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</si>
  <si>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</si>
  <si>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</si>
  <si>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</si>
  <si>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</si>
  <si>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</si>
  <si>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</si>
  <si>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</si>
  <si>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</si>
  <si>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</si>
  <si>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</si>
  <si>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</si>
  <si>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</si>
  <si>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</si>
  <si>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</si>
  <si>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</si>
  <si>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</si>
  <si>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</si>
  <si>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</si>
  <si>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</si>
  <si>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</si>
  <si>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</si>
  <si>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</si>
  <si>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</si>
  <si>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</si>
  <si>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</si>
  <si>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</si>
  <si>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</si>
  <si>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</si>
  <si>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</si>
  <si>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</si>
  <si>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</si>
  <si>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</si>
  <si>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</si>
  <si>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</si>
  <si>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</si>
  <si>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</si>
  <si>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</si>
  <si>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</si>
  <si>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</si>
  <si>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</si>
  <si>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</si>
  <si>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</si>
  <si>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</si>
  <si>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</si>
  <si>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</si>
  <si>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</si>
  <si>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</si>
  <si>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</si>
  <si>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</si>
  <si>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</si>
  <si>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</si>
  <si>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</si>
  <si>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</si>
  <si>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</si>
  <si>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</si>
  <si>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</si>
  <si>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</si>
  <si>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</si>
  <si>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</si>
  <si>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</si>
  <si>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</si>
  <si>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</si>
  <si>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</si>
  <si>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</si>
  <si>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</si>
  <si>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</si>
  <si>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</si>
  <si>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</si>
  <si>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</si>
  <si>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</si>
  <si>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</si>
  <si>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</si>
  <si>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</si>
  <si>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</si>
  <si>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</si>
  <si>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</si>
  <si>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</si>
  <si>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</si>
  <si>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</si>
  <si>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</si>
  <si>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</si>
  <si>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</si>
  <si>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</si>
  <si>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</si>
  <si>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</si>
  <si>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</si>
  <si>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</si>
  <si>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</si>
  <si>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</si>
  <si>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</si>
  <si>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</si>
  <si>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</si>
  <si>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</si>
  <si>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</si>
  <si>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</si>
  <si>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</si>
  <si>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</si>
  <si>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</si>
  <si>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</si>
  <si>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</si>
  <si>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</si>
  <si>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</si>
  <si>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</si>
  <si>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</si>
  <si>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</si>
  <si>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</si>
  <si>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</si>
  <si>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</si>
  <si>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</si>
  <si>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</si>
  <si>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</si>
  <si>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</si>
  <si>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</si>
  <si>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</si>
  <si>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</si>
  <si>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</si>
  <si>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</si>
  <si>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</si>
  <si>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</si>
  <si>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</si>
  <si>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</si>
  <si>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</si>
  <si>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</si>
  <si>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</si>
  <si>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</si>
  <si>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</si>
  <si>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</si>
  <si>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</si>
  <si>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</si>
  <si>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</si>
  <si>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</si>
  <si>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</si>
  <si>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</si>
  <si>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</si>
  <si>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</si>
  <si>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</si>
  <si>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</si>
  <si>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</si>
  <si>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</si>
  <si>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</si>
  <si>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</si>
  <si>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</si>
  <si>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</si>
  <si>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</si>
  <si>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</si>
  <si>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</si>
  <si>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</si>
  <si>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</si>
  <si>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</si>
  <si>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</si>
  <si>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</si>
  <si>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</si>
  <si>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</si>
  <si>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</si>
  <si>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</si>
  <si>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</si>
  <si>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</si>
  <si>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</si>
  <si>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</si>
  <si>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</si>
  <si>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</si>
  <si>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</si>
  <si>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</si>
  <si>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</si>
  <si>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</si>
  <si>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</si>
  <si>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</si>
  <si>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</si>
  <si>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</si>
  <si>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</si>
  <si>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</si>
  <si>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</si>
  <si>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</si>
  <si>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</si>
  <si>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</si>
  <si>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</si>
  <si>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</si>
  <si>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</si>
  <si>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</si>
  <si>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</si>
  <si>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</si>
  <si>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</si>
  <si>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</si>
  <si>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</si>
  <si>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</si>
  <si>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</si>
  <si>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</si>
  <si>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</si>
  <si>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</si>
  <si>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</si>
  <si>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</si>
  <si>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</si>
  <si>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</si>
  <si>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</si>
  <si>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</si>
  <si>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</si>
  <si>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</si>
  <si>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</si>
  <si>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</si>
  <si>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</si>
  <si>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</si>
  <si>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</si>
  <si>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</si>
  <si>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</si>
  <si>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</si>
  <si>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</si>
  <si>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</si>
  <si>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</si>
  <si>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</si>
  <si>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</si>
  <si>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</si>
  <si>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</si>
  <si>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</si>
  <si>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</si>
  <si>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</si>
  <si>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</si>
  <si>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</si>
  <si>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</si>
  <si>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</si>
  <si>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</si>
  <si>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</si>
  <si>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</si>
  <si>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</si>
  <si>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</si>
  <si>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</si>
  <si>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</si>
  <si>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</si>
  <si>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</si>
  <si>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</si>
  <si>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</si>
  <si>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</si>
  <si>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</si>
  <si>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</si>
  <si>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</si>
  <si>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</si>
  <si>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</si>
  <si>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</si>
  <si>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</si>
  <si>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</si>
  <si>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</si>
  <si>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</si>
  <si>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</si>
  <si>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</si>
  <si>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</si>
  <si>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</si>
  <si>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</si>
  <si>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</si>
  <si>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</si>
  <si>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</si>
  <si>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</si>
  <si>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</si>
  <si>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</si>
  <si>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</si>
  <si>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</si>
  <si>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</si>
  <si>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</si>
  <si>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</si>
  <si>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</si>
  <si>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</si>
  <si>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</si>
  <si>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</si>
  <si>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</si>
  <si>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</si>
  <si>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</si>
  <si>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</si>
  <si>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</si>
  <si>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</si>
  <si>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</si>
  <si>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</si>
  <si>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</si>
  <si>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</si>
  <si>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</si>
  <si>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</si>
  <si>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</si>
  <si>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</si>
  <si>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</si>
  <si>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</si>
  <si>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</si>
  <si>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</si>
  <si>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</si>
  <si>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</si>
  <si>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</si>
  <si>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</si>
  <si>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</si>
  <si>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</si>
  <si>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</si>
  <si>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</si>
  <si>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</si>
  <si>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</si>
  <si>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</si>
  <si>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</si>
  <si>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</si>
  <si>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</si>
  <si>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</si>
  <si>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</si>
  <si>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</si>
  <si>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</si>
  <si>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</si>
  <si>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</si>
  <si>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</si>
  <si>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</si>
  <si>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</si>
  <si>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</si>
  <si>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</si>
  <si>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</si>
  <si>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</si>
  <si>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</si>
  <si>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</si>
  <si>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</si>
  <si>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</si>
  <si>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</si>
  <si>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</si>
  <si>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</si>
  <si>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</si>
  <si>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</si>
  <si>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</si>
  <si>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</si>
  <si>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</si>
  <si>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</si>
  <si>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</si>
  <si>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</si>
  <si>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</si>
  <si>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</si>
  <si>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</si>
  <si>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</si>
  <si>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</si>
  <si>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</si>
  <si>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</si>
  <si>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</si>
  <si>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</si>
  <si>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</si>
  <si>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</si>
  <si>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</si>
  <si>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</si>
  <si>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</si>
  <si>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</si>
  <si>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</si>
  <si>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</si>
  <si>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</si>
  <si>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</si>
  <si>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</si>
  <si>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</si>
  <si>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</si>
  <si>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</si>
  <si>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</si>
  <si>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</si>
  <si>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</si>
  <si>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</si>
  <si>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</si>
  <si>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</si>
  <si>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</si>
  <si>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</si>
  <si>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</si>
  <si>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</si>
  <si>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</si>
  <si>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</si>
  <si>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</si>
  <si>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</si>
  <si>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</si>
  <si>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</si>
  <si>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</si>
  <si>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</si>
  <si>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</si>
  <si>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</si>
  <si>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</si>
  <si>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</si>
  <si>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</si>
  <si>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</si>
  <si>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</si>
  <si>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</si>
  <si>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</si>
  <si>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</si>
  <si>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</si>
  <si>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</si>
  <si>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</si>
  <si>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</si>
  <si>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</si>
  <si>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</si>
  <si>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</si>
  <si>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</si>
  <si>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</si>
  <si>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</si>
  <si>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</si>
  <si>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</si>
  <si>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</si>
  <si>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</si>
  <si>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</si>
  <si>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</si>
  <si>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</si>
  <si>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</si>
  <si>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</si>
  <si>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</si>
  <si>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</si>
  <si>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</si>
  <si>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</si>
  <si>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</si>
  <si>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</si>
  <si>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</si>
  <si>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</si>
  <si>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</si>
  <si>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</si>
  <si>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</si>
  <si>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</si>
  <si>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</si>
  <si>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</si>
  <si>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</si>
  <si>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</si>
  <si>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</si>
  <si>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</si>
  <si>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</si>
  <si>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</si>
  <si>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</si>
  <si>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</si>
  <si>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</si>
  <si>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</si>
  <si>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</si>
  <si>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</si>
  <si>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</si>
  <si>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</si>
  <si>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</si>
  <si>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</si>
  <si>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</si>
  <si>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</si>
  <si>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</si>
  <si>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</si>
  <si>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</si>
  <si>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</si>
  <si>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</si>
  <si>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</si>
  <si>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</si>
  <si>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</si>
  <si>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</si>
  <si>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</si>
  <si>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</si>
  <si>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</si>
  <si>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</si>
  <si>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</si>
  <si>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</si>
  <si>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</si>
  <si>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</si>
  <si>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</si>
  <si>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</si>
  <si>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</si>
  <si>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</si>
  <si>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</si>
  <si>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</si>
  <si>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</si>
  <si>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</si>
  <si>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</si>
  <si>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</si>
  <si>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</si>
  <si>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</si>
  <si>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</si>
  <si>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</si>
  <si>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</si>
  <si>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</si>
  <si>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</si>
  <si>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</si>
  <si>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</si>
  <si>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</si>
  <si>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</si>
  <si>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</si>
  <si>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</si>
  <si>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</si>
  <si>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</si>
  <si>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</si>
  <si>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</si>
  <si>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</si>
  <si>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</si>
  <si>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</si>
  <si>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</si>
  <si>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</si>
  <si>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</si>
  <si>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</si>
  <si>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</si>
  <si>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</si>
  <si>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</si>
  <si>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</si>
  <si>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</si>
  <si>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</si>
  <si>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</si>
  <si>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</si>
  <si>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</si>
  <si>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</si>
  <si>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</si>
  <si>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</si>
  <si>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</si>
  <si>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</si>
  <si>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</si>
  <si>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</si>
  <si>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</si>
  <si>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</si>
  <si>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</si>
  <si>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</si>
  <si>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</si>
  <si>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</si>
  <si>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</si>
  <si>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</si>
  <si>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</si>
  <si>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</si>
  <si>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</si>
  <si>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</si>
  <si>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</si>
  <si>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</si>
  <si>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</si>
  <si>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</si>
  <si>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</si>
  <si>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</si>
  <si>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</si>
  <si>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</si>
  <si>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</si>
  <si>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</si>
  <si>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</si>
  <si>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</si>
  <si>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</si>
  <si>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</si>
  <si>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</si>
  <si>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</si>
  <si>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</si>
  <si>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</si>
  <si>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</si>
  <si>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</si>
  <si>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</si>
  <si>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</si>
  <si>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</si>
  <si>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</si>
  <si>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</si>
  <si>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</si>
  <si>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</si>
  <si>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</si>
  <si>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</si>
  <si>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</si>
  <si>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</si>
  <si>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</si>
  <si>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</si>
  <si>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</si>
  <si>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</si>
  <si>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</si>
  <si>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</si>
  <si>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</si>
  <si>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</si>
  <si>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</si>
  <si>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</si>
  <si>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</si>
  <si>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</si>
  <si>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</si>
  <si>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</si>
  <si>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</si>
  <si>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</si>
  <si>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</si>
  <si>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</si>
  <si>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</si>
  <si>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</si>
  <si>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</si>
  <si>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</si>
  <si>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</si>
  <si>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</si>
  <si>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</si>
  <si>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</si>
  <si>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</si>
  <si>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</si>
  <si>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</si>
  <si>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</si>
  <si>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</si>
  <si>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</si>
  <si>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</si>
  <si>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</si>
  <si>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</si>
  <si>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</si>
  <si>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</si>
  <si>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</si>
  <si>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</si>
  <si>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</si>
  <si>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</si>
  <si>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</si>
  <si>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</si>
  <si>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</si>
  <si>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</si>
  <si>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</si>
  <si>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</si>
  <si>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</si>
  <si>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</si>
  <si>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</si>
  <si>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</si>
  <si>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</si>
  <si>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</si>
  <si>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</si>
  <si>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</si>
  <si>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</si>
  <si>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</si>
  <si>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</si>
  <si>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</si>
  <si>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</si>
  <si>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</si>
  <si>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</si>
  <si>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</si>
  <si>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</si>
  <si>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</si>
  <si>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</si>
  <si>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</si>
  <si>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</si>
  <si>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</si>
  <si>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</si>
  <si>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</si>
  <si>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</si>
  <si>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</si>
  <si>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</si>
  <si>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</si>
  <si>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</si>
  <si>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</si>
  <si>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</si>
  <si>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</si>
  <si>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</si>
  <si>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</si>
  <si>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</si>
  <si>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</si>
  <si>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</si>
  <si>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</si>
  <si>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</si>
  <si>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</si>
  <si>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</si>
  <si>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</si>
  <si>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</si>
  <si>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</si>
  <si>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</si>
  <si>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</si>
  <si>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</si>
  <si>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</si>
  <si>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</si>
  <si>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</si>
  <si>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</si>
  <si>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</si>
  <si>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</si>
  <si>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</si>
  <si>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</si>
  <si>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</si>
  <si>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</si>
  <si>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</si>
  <si>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</si>
  <si>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</si>
  <si>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</si>
  <si>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</si>
  <si>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</si>
  <si>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</si>
  <si>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</si>
  <si>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</si>
  <si>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</si>
  <si>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</si>
  <si>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</si>
  <si>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</si>
  <si>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</si>
  <si>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</si>
  <si>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</si>
  <si>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</si>
  <si>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</si>
  <si>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</si>
  <si>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</si>
  <si>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</si>
  <si>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</si>
  <si>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</si>
  <si>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</si>
  <si>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</si>
  <si>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</si>
  <si>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</si>
  <si>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</si>
  <si>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</si>
  <si>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</si>
  <si>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</si>
  <si>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</si>
  <si>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</si>
  <si>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</si>
  <si>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</si>
  <si>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</si>
  <si>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</si>
  <si>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</si>
  <si>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</si>
  <si>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</si>
  <si>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</si>
  <si>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</si>
  <si>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</si>
  <si>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</si>
  <si>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</si>
  <si>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</si>
  <si>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</si>
  <si>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</si>
  <si>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</si>
  <si>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</si>
  <si>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</si>
  <si>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</si>
  <si>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</si>
  <si>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</si>
  <si>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</si>
  <si>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</si>
  <si>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</si>
  <si>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</si>
  <si>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</si>
  <si>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</si>
  <si>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</si>
  <si>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</si>
  <si>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</si>
  <si>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</si>
  <si>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</si>
  <si>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</si>
  <si>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</si>
  <si>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</si>
  <si>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</si>
  <si>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</si>
  <si>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</si>
  <si>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</si>
  <si>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</si>
  <si>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</si>
  <si>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</si>
  <si>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</si>
  <si>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</si>
  <si>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</si>
  <si>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</si>
  <si>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</si>
  <si>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</si>
  <si>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</si>
  <si>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</si>
  <si>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</si>
  <si>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</si>
  <si>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</si>
  <si>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</si>
  <si>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</si>
  <si>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</si>
  <si>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</si>
  <si>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</si>
  <si>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</si>
  <si>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</si>
  <si>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</si>
  <si>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</si>
  <si>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</si>
  <si>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</si>
  <si>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</si>
  <si>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</si>
  <si>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</si>
  <si>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</si>
  <si>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</si>
  <si>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</si>
  <si>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</si>
  <si>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</si>
  <si>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</si>
  <si>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</si>
  <si>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</si>
  <si>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</si>
  <si>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</si>
  <si>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</si>
  <si>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</si>
  <si>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</si>
  <si>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</si>
  <si>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</si>
  <si>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</si>
  <si>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</si>
  <si>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</si>
  <si>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</si>
  <si>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</si>
  <si>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</si>
  <si>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</si>
  <si>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</si>
  <si>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</si>
  <si>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</si>
  <si>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</si>
  <si>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</si>
  <si>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</si>
  <si>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</si>
  <si>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</si>
  <si>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</si>
  <si>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</si>
  <si>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</si>
  <si>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</si>
  <si>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</si>
  <si>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</si>
  <si>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</si>
  <si>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</si>
  <si>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</si>
  <si>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</si>
  <si>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</si>
  <si>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</si>
  <si>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</si>
  <si>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</si>
  <si>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</si>
  <si>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</si>
  <si>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</si>
  <si>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</si>
  <si>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</si>
  <si>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</si>
  <si>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</si>
  <si>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</si>
  <si>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</si>
  <si>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</si>
  <si>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</si>
  <si>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</si>
  <si>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</si>
  <si>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</si>
  <si>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</si>
  <si>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</si>
  <si>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</si>
  <si>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</si>
  <si>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</si>
  <si>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</si>
  <si>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</si>
  <si>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</si>
  <si>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</si>
  <si>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</si>
  <si>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</si>
  <si>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</si>
  <si>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</si>
  <si>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</si>
  <si>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</si>
  <si>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</si>
  <si>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</si>
  <si>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</si>
  <si>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</si>
  <si>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</si>
  <si>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</si>
  <si>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</si>
  <si>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</si>
  <si>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</si>
  <si>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</si>
  <si>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</si>
  <si>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</si>
  <si>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</si>
  <si>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</si>
  <si>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</si>
  <si>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</si>
  <si>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</si>
  <si>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</si>
  <si>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</si>
  <si>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</si>
  <si>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</si>
  <si>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</si>
  <si>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</si>
  <si>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</si>
  <si>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</si>
  <si>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</si>
  <si>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</si>
  <si>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</si>
  <si>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</si>
  <si>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</si>
  <si>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</si>
  <si>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</si>
  <si>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</si>
  <si>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</si>
  <si>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</si>
  <si>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</si>
  <si>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</si>
  <si>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</si>
  <si>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</si>
  <si>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</si>
  <si>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</si>
  <si>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</si>
  <si>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</si>
  <si>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</si>
  <si>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</si>
  <si>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</si>
  <si>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</si>
  <si>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</si>
  <si>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</si>
  <si>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</si>
  <si>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</si>
  <si>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</si>
  <si>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</si>
  <si>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</si>
  <si>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</si>
  <si>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</si>
  <si>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</si>
  <si>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</si>
  <si>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</si>
  <si>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</si>
  <si>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</si>
  <si>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</si>
  <si>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</si>
  <si>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</si>
  <si>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</si>
  <si>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</si>
  <si>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</si>
  <si>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</si>
  <si>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</si>
  <si>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</si>
  <si>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</si>
  <si>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</si>
  <si>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</si>
  <si>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</si>
  <si>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</si>
  <si>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</si>
  <si>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</si>
  <si>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</si>
  <si>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</si>
  <si>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</si>
  <si>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</si>
  <si>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</si>
  <si>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</si>
  <si>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</si>
  <si>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</si>
  <si>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</si>
  <si>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</si>
  <si>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</si>
  <si>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</si>
  <si>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</si>
  <si>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</si>
  <si>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</si>
  <si>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</si>
  <si>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</si>
  <si>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</si>
  <si>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</si>
  <si>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</si>
  <si>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</si>
  <si>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</si>
  <si>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</si>
  <si>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</si>
  <si>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</si>
  <si>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</si>
  <si>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</si>
  <si>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</si>
  <si>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</si>
  <si>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</si>
  <si>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</si>
  <si>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</si>
  <si>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</si>
  <si>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</si>
  <si>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</si>
  <si>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</si>
  <si>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</si>
  <si>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</si>
  <si>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</si>
  <si>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</si>
  <si>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</si>
  <si>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</si>
  <si>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</si>
  <si>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</si>
  <si>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</si>
  <si>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</si>
  <si>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</si>
  <si>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</si>
  <si>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</si>
  <si>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</si>
  <si>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</si>
  <si>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</si>
  <si>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</si>
  <si>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</si>
  <si>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</si>
  <si>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</si>
  <si>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</si>
  <si>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</si>
  <si>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</si>
  <si>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</si>
  <si>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</si>
  <si>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</si>
  <si>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</si>
  <si>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</si>
  <si>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</si>
  <si>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</si>
  <si>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</si>
  <si>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</si>
  <si>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</si>
  <si>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</si>
  <si>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</si>
  <si>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</si>
  <si>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</si>
  <si>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</si>
  <si>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</si>
  <si>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</si>
  <si>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</si>
  <si>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</si>
  <si>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</si>
  <si>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</si>
  <si>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</si>
  <si>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</si>
  <si>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</si>
  <si>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</si>
  <si>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</si>
  <si>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</si>
  <si>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</si>
  <si>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</si>
  <si>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</si>
  <si>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</si>
  <si>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</si>
  <si>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</si>
  <si>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</si>
  <si>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</si>
  <si>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</si>
  <si>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</si>
  <si>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</si>
  <si>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</si>
  <si>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</si>
  <si>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</si>
  <si>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</si>
  <si>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</si>
  <si>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</si>
  <si>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</si>
  <si>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</si>
  <si>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</si>
  <si>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</si>
  <si>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</si>
  <si>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</si>
  <si>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</si>
  <si>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</si>
  <si>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</si>
  <si>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</si>
  <si>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</si>
  <si>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</si>
  <si>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</si>
  <si>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</si>
  <si>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</si>
  <si>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</si>
  <si>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</si>
  <si>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</si>
  <si>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</si>
  <si>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</si>
  <si>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</si>
  <si>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</si>
  <si>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</si>
  <si>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</si>
  <si>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</si>
  <si>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</si>
  <si>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</si>
  <si>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</si>
  <si>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</si>
  <si>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</si>
  <si>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</si>
  <si>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</si>
  <si>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</si>
  <si>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</si>
  <si>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</si>
  <si>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</si>
  <si>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</si>
  <si>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</si>
  <si>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</si>
  <si>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</si>
  <si>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</si>
  <si>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</si>
  <si>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</si>
  <si>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</si>
  <si>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</si>
  <si>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</si>
  <si>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</si>
  <si>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</si>
  <si>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</si>
  <si>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</si>
  <si>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</si>
  <si>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</si>
  <si>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</si>
  <si>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</si>
  <si>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</si>
  <si>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</si>
  <si>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</si>
  <si>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</si>
  <si>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</si>
  <si>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</si>
  <si>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</si>
  <si>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</si>
  <si>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</si>
  <si>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</si>
  <si>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</si>
  <si>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</si>
  <si>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</si>
  <si>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</si>
  <si>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</si>
  <si>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</si>
  <si>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</si>
  <si>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</si>
  <si>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</si>
  <si>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</si>
  <si>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</si>
  <si>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</si>
  <si>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</si>
  <si>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</si>
  <si>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</si>
  <si>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</si>
  <si>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</si>
  <si>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</si>
  <si>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</si>
  <si>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</si>
  <si>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</si>
  <si>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</si>
  <si>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</si>
  <si>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</si>
  <si>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</si>
  <si>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</si>
  <si>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</si>
  <si>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</si>
  <si>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</si>
  <si>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</si>
  <si>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</si>
  <si>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</si>
  <si>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</si>
  <si>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</si>
  <si>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</si>
  <si>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</si>
  <si>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</si>
  <si>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</si>
  <si>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</si>
  <si>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</si>
  <si>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</si>
  <si>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</si>
  <si>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</si>
  <si>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</si>
  <si>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</si>
  <si>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</si>
  <si>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</si>
  <si>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</si>
  <si>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</si>
  <si>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</si>
  <si>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</si>
  <si>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</si>
  <si>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</si>
  <si>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</si>
  <si>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</si>
  <si>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</si>
  <si>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</si>
  <si>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</si>
  <si>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</si>
  <si>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</si>
  <si>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</si>
  <si>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</si>
  <si>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</si>
  <si>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</si>
  <si>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</si>
  <si>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</si>
  <si>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</si>
  <si>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</si>
  <si>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</si>
  <si>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</si>
  <si>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</si>
  <si>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</si>
  <si>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</si>
  <si>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</si>
  <si>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</si>
  <si>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</si>
  <si>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</si>
  <si>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</si>
  <si>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</si>
  <si>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</si>
  <si>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</si>
  <si>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</si>
  <si>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</si>
  <si>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</si>
  <si>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</si>
  <si>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</si>
  <si>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</si>
  <si>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</si>
  <si>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</si>
  <si>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</si>
  <si>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</si>
  <si>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</si>
  <si>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</si>
  <si>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</si>
  <si>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</si>
  <si>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</si>
  <si>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</si>
  <si>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</si>
  <si>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</si>
  <si>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</si>
  <si>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</si>
  <si>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</si>
  <si>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</si>
  <si>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</si>
  <si>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</si>
  <si>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</si>
  <si>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</si>
  <si>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</si>
  <si>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</si>
  <si>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</si>
  <si>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</si>
  <si>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</si>
  <si>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</si>
  <si>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</si>
  <si>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</si>
  <si>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</si>
  <si>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</si>
  <si>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</si>
  <si>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</si>
  <si>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</si>
  <si>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</si>
  <si>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</si>
  <si>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</si>
  <si>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</si>
  <si>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</si>
  <si>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</si>
  <si>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</si>
  <si>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</si>
  <si>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</si>
  <si>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</si>
  <si>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</si>
  <si>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</si>
  <si>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</si>
  <si>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</si>
  <si>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</si>
  <si>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</si>
  <si>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</si>
  <si>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</si>
  <si>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</si>
  <si>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</si>
  <si>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</si>
  <si>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</si>
  <si>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</si>
  <si>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</si>
  <si>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</si>
  <si>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</si>
  <si>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</si>
  <si>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</si>
  <si>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</si>
  <si>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</si>
  <si>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</si>
  <si>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</si>
  <si>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</si>
  <si>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</si>
  <si>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</si>
  <si>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</si>
  <si>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</si>
  <si>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</si>
  <si>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</si>
  <si>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</si>
  <si>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</si>
  <si>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</si>
  <si>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</si>
  <si>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</si>
  <si>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</si>
  <si>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</si>
  <si>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</si>
  <si>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</si>
  <si>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</si>
  <si>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</si>
  <si>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</si>
  <si>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</si>
  <si>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</si>
  <si>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</si>
  <si>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</si>
  <si>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</si>
  <si>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</si>
  <si>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</si>
  <si>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</si>
  <si>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</si>
  <si>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</si>
  <si>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</si>
  <si>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</si>
  <si>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</si>
  <si>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</si>
  <si>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</si>
  <si>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</si>
  <si>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</si>
  <si>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</si>
  <si>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</si>
  <si>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</si>
  <si>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</si>
  <si>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</si>
  <si>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</si>
  <si>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</si>
  <si>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</si>
  <si>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</si>
  <si>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</si>
  <si>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</si>
  <si>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</si>
  <si>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</si>
  <si>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</si>
  <si>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</si>
  <si>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</si>
  <si>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</si>
  <si>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</si>
  <si>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</si>
  <si>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</si>
  <si>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</si>
  <si>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</si>
  <si>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</si>
  <si>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</si>
  <si>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</si>
  <si>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</si>
  <si>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</si>
  <si>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</si>
  <si>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</si>
  <si>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</si>
  <si>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</si>
  <si>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</si>
  <si>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</si>
  <si>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</si>
  <si>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</si>
  <si>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</si>
  <si>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</si>
  <si>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</si>
  <si>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</si>
  <si>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</si>
  <si>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</si>
  <si>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</si>
  <si>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</si>
  <si>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</si>
  <si>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</si>
  <si>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</si>
  <si>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</si>
  <si>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</si>
  <si>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</si>
  <si>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</si>
  <si>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</si>
  <si>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</si>
  <si>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</si>
  <si>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</si>
  <si>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</si>
  <si>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</si>
  <si>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</si>
  <si>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</si>
  <si>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</si>
  <si>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</si>
  <si>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</si>
  <si>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</si>
  <si>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</si>
  <si>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</si>
  <si>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</si>
  <si>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</si>
  <si>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</si>
  <si>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</si>
  <si>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</si>
  <si>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</si>
  <si>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</si>
  <si>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</si>
  <si>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</si>
  <si>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</si>
  <si>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</si>
  <si>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</si>
  <si>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</si>
  <si>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</si>
  <si>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</si>
  <si>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</si>
  <si>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</si>
  <si>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</si>
  <si>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</si>
  <si>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</si>
  <si>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</si>
  <si>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</si>
  <si>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</si>
  <si>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</si>
  <si>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</si>
  <si>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</si>
  <si>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</si>
  <si>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</si>
  <si>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</si>
  <si>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</si>
  <si>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</si>
  <si>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</si>
  <si>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</si>
  <si>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</si>
  <si>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</si>
  <si>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</si>
  <si>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</si>
  <si>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</si>
  <si>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</si>
  <si>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</si>
  <si>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</si>
  <si>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</si>
  <si>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</si>
  <si>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</si>
  <si>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</si>
  <si>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</si>
  <si>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</si>
  <si>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</si>
  <si>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</si>
  <si>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</si>
  <si>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</si>
  <si>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</si>
  <si>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</si>
  <si>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</si>
  <si>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</si>
  <si>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</si>
  <si>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</si>
  <si>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</si>
  <si>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</si>
  <si>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</si>
  <si>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</si>
  <si>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</si>
  <si>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</si>
  <si>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</si>
  <si>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</si>
  <si>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</si>
  <si>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</si>
  <si>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</si>
  <si>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</si>
  <si>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</si>
  <si>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</si>
  <si>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</si>
  <si>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</si>
  <si>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</si>
  <si>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</si>
  <si>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</si>
  <si>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</si>
  <si>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</si>
  <si>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</si>
  <si>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</si>
  <si>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</si>
  <si>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</si>
  <si>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</si>
  <si>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</si>
  <si>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</si>
  <si>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</si>
  <si>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</si>
  <si>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</si>
  <si>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</si>
  <si>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</si>
  <si>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</si>
  <si>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</si>
  <si>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</si>
  <si>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</si>
  <si>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</si>
  <si>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</si>
  <si>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</si>
  <si>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</si>
  <si>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</si>
  <si>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</si>
  <si>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</si>
  <si>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</si>
  <si>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</si>
  <si>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</si>
  <si>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</si>
  <si>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</si>
  <si>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</si>
  <si>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</si>
  <si>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</si>
  <si>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</si>
  <si>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</si>
  <si>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</si>
  <si>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</si>
  <si>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</si>
  <si>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</si>
  <si>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</si>
  <si>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</si>
  <si>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</si>
  <si>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</si>
  <si>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</si>
  <si>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</si>
  <si>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</si>
  <si>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</si>
  <si>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</si>
  <si>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</si>
  <si>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</si>
  <si>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</si>
  <si>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</si>
  <si>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</si>
  <si>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</si>
  <si>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</si>
  <si>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</si>
  <si>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</si>
  <si>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</si>
  <si>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</si>
  <si>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</si>
  <si>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</si>
  <si>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</si>
  <si>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</si>
  <si>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</si>
  <si>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</si>
  <si>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</si>
  <si>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</si>
  <si>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</si>
  <si>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</si>
  <si>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</si>
  <si>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</si>
  <si>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</si>
  <si>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</si>
  <si>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</si>
  <si>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</si>
  <si>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</si>
  <si>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</si>
  <si>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</si>
  <si>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</si>
  <si>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</si>
  <si>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</si>
  <si>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</si>
  <si>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</si>
  <si>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</si>
  <si>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</si>
  <si>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</si>
  <si>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</si>
  <si>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</si>
  <si>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</si>
  <si>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</si>
  <si>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</si>
  <si>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</si>
  <si>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</si>
  <si>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</si>
  <si>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</si>
  <si>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</si>
  <si>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</si>
  <si>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</si>
  <si>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</si>
  <si>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</si>
  <si>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</si>
  <si>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</si>
  <si>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</si>
  <si>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</si>
  <si>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</si>
  <si>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</si>
  <si>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</si>
  <si>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</si>
  <si>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</si>
  <si>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</si>
  <si>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</si>
  <si>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</si>
  <si>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</si>
  <si>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</si>
  <si>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</si>
  <si>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</si>
  <si>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</si>
  <si>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</si>
  <si>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</si>
  <si>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</si>
  <si>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</si>
  <si>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</si>
  <si>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</si>
  <si>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</si>
  <si>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</si>
  <si>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</si>
  <si>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</si>
  <si>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</si>
  <si>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</si>
  <si>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</si>
  <si>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</si>
  <si>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</si>
  <si>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</si>
  <si>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</si>
  <si>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</si>
  <si>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</si>
  <si>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</si>
  <si>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</si>
  <si>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</si>
  <si>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</si>
  <si>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</si>
  <si>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</si>
  <si>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</si>
  <si>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</si>
  <si>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</si>
  <si>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</si>
  <si>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</si>
  <si>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</si>
  <si>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</si>
  <si>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</si>
  <si>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</si>
  <si>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</si>
  <si>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</si>
  <si>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</si>
  <si>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</si>
  <si>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</si>
  <si>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</si>
  <si>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</si>
  <si>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</si>
  <si>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</si>
  <si>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</si>
  <si>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</si>
  <si>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</si>
  <si>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</si>
  <si>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</si>
  <si>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</si>
  <si>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</si>
  <si>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</si>
  <si>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</si>
  <si>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</si>
  <si>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</si>
  <si>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</si>
  <si>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</si>
  <si>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</si>
  <si>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</si>
  <si>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</si>
  <si>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</si>
  <si>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</si>
  <si>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</si>
  <si>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</si>
  <si>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</si>
  <si>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</si>
  <si>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</si>
  <si>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</si>
  <si>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</si>
  <si>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</si>
  <si>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</si>
  <si>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</si>
  <si>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</si>
  <si>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</si>
  <si>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</si>
  <si>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</si>
  <si>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</si>
  <si>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</si>
  <si>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</si>
  <si>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</si>
  <si>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</si>
  <si>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</si>
  <si>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</si>
  <si>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</si>
  <si>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</si>
  <si>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</si>
  <si>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</si>
  <si>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</si>
  <si>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</si>
  <si>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</si>
  <si>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</si>
  <si>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</si>
  <si>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</si>
  <si>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</si>
  <si>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</si>
  <si>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</si>
  <si>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</si>
  <si>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</si>
  <si>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</si>
  <si>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</si>
  <si>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</si>
  <si>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</si>
  <si>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</si>
  <si>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</si>
  <si>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</si>
  <si>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</si>
  <si>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</si>
  <si>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</si>
  <si>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</si>
  <si>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</si>
  <si>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</si>
  <si>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</si>
  <si>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</si>
  <si>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</si>
  <si>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</si>
  <si>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</si>
  <si>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</si>
  <si>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</si>
  <si>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</si>
  <si>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</si>
  <si>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</si>
  <si>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</si>
  <si>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</si>
  <si>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</si>
  <si>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</si>
  <si>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</si>
  <si>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</si>
  <si>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</si>
  <si>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</si>
  <si>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</si>
  <si>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</si>
  <si>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</si>
  <si>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</si>
  <si>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</si>
  <si>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</si>
  <si>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</si>
  <si>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</si>
  <si>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</si>
  <si>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</si>
  <si>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</si>
  <si>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</si>
  <si>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</si>
  <si>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</si>
  <si>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</si>
  <si>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</si>
  <si>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</si>
  <si>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</si>
  <si>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</si>
  <si>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</si>
  <si>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</si>
  <si>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</si>
  <si>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</si>
  <si>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</si>
  <si>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</si>
  <si>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</si>
  <si>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</si>
  <si>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</si>
  <si>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</si>
  <si>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</si>
  <si>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</si>
  <si>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</si>
  <si>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</si>
  <si>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</si>
  <si>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</si>
  <si>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</si>
  <si>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</si>
  <si>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</si>
  <si>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</si>
  <si>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</si>
  <si>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</si>
  <si>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</si>
  <si>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</si>
  <si>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</si>
  <si>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</si>
  <si>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</si>
  <si>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</si>
  <si>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</si>
  <si>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</si>
  <si>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</si>
  <si>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</si>
  <si>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</si>
  <si>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</si>
  <si>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</si>
  <si>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</si>
  <si>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</si>
  <si>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</si>
  <si>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</si>
  <si>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</si>
  <si>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</si>
  <si>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</si>
  <si>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</si>
  <si>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</si>
  <si>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</si>
  <si>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</si>
  <si>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</si>
  <si>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</si>
  <si>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</si>
  <si>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</si>
  <si>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</si>
  <si>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</si>
  <si>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</si>
  <si>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</si>
  <si>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</si>
  <si>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</si>
  <si>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</si>
  <si>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</si>
  <si>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</si>
  <si>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</si>
  <si>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</si>
  <si>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</si>
  <si>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</si>
  <si>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</si>
  <si>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</si>
  <si>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</si>
  <si>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</si>
  <si>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</si>
  <si>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</si>
  <si>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</si>
  <si>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</si>
  <si>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</si>
  <si>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</si>
  <si>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</si>
  <si>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</si>
  <si>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</si>
  <si>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</si>
  <si>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</si>
  <si>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</si>
  <si>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</si>
  <si>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</si>
  <si>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</si>
  <si>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</si>
  <si>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</si>
  <si>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</si>
  <si>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</si>
  <si>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</si>
  <si>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</si>
  <si>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</si>
  <si>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</si>
  <si>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</si>
  <si>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</si>
  <si>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</si>
  <si>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</si>
  <si>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</si>
  <si>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</si>
  <si>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</si>
  <si>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</si>
  <si>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</si>
  <si>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</si>
  <si>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</si>
  <si>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</si>
  <si>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</si>
  <si>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</si>
  <si>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</si>
  <si>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</si>
  <si>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</si>
  <si>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</si>
  <si>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</si>
  <si>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</si>
  <si>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</si>
  <si>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</si>
  <si>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</si>
  <si>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</si>
  <si>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</si>
  <si>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</si>
  <si>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</si>
  <si>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</si>
  <si>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</si>
  <si>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</si>
  <si>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</si>
  <si>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</si>
  <si>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</si>
  <si>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</si>
  <si>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</si>
  <si>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</si>
  <si>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</si>
  <si>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</si>
  <si>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</si>
  <si>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</si>
  <si>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</si>
  <si>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</si>
  <si>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</si>
  <si>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</si>
  <si>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</si>
  <si>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</si>
  <si>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</si>
  <si>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</si>
  <si>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</si>
  <si>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</si>
  <si>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</si>
  <si>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</si>
  <si>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</si>
  <si>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</si>
  <si>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</si>
  <si>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</si>
  <si>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</si>
  <si>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</si>
  <si>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</si>
  <si>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</si>
  <si>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</si>
  <si>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</si>
  <si>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</si>
  <si>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</si>
  <si>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</si>
  <si>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</si>
  <si>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</si>
  <si>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</si>
  <si>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</si>
  <si>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</si>
  <si>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</si>
  <si>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</si>
  <si>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</si>
  <si>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</si>
  <si>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</si>
  <si>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</si>
  <si>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</si>
  <si>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</si>
  <si>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</si>
  <si>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</si>
  <si>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</si>
  <si>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</si>
  <si>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</si>
  <si>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</si>
  <si>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</si>
  <si>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</si>
  <si>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</si>
  <si>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</si>
  <si>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</si>
  <si>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</si>
  <si>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</si>
  <si>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</si>
  <si>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</si>
  <si>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</si>
  <si>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</si>
  <si>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</si>
  <si>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</si>
  <si>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</si>
  <si>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</si>
  <si>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</si>
  <si>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</si>
  <si>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</si>
  <si>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</si>
  <si>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</si>
  <si>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</si>
  <si>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</si>
  <si>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</si>
  <si>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</si>
  <si>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</si>
  <si>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</si>
  <si>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</si>
  <si>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</si>
  <si>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</si>
  <si>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</si>
  <si>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</si>
  <si>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</si>
  <si>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</si>
  <si>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</si>
  <si>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</si>
  <si>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</si>
  <si>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</si>
  <si>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</si>
  <si>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</si>
  <si>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</si>
  <si>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</si>
  <si>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</si>
  <si>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</si>
  <si>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</si>
  <si>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</si>
  <si>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</si>
  <si>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</si>
  <si>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</si>
  <si>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</si>
  <si>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</si>
  <si>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</si>
  <si>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</si>
  <si>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</si>
  <si>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</si>
  <si>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</si>
  <si>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</si>
  <si>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</si>
  <si>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</si>
  <si>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</si>
  <si>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</si>
  <si>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</si>
  <si>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</si>
  <si>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</si>
  <si>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</si>
  <si>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</si>
  <si>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</si>
  <si>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</si>
  <si>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</si>
  <si>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</si>
  <si>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</si>
  <si>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</si>
  <si>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</si>
  <si>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</si>
  <si>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</si>
  <si>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</si>
  <si>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</si>
  <si>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</si>
  <si>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</si>
  <si>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</si>
  <si>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</si>
  <si>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</si>
  <si>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</si>
  <si>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</si>
  <si>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</si>
  <si>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</si>
  <si>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</si>
  <si>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</si>
  <si>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</si>
  <si>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</si>
  <si>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</si>
  <si>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</si>
  <si>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</si>
  <si>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</si>
  <si>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</si>
  <si>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</si>
  <si>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</si>
  <si>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</si>
  <si>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</si>
  <si>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</si>
  <si>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</si>
  <si>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</si>
  <si>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</si>
  <si>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</si>
  <si>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</si>
  <si>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</si>
  <si>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</si>
  <si>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</si>
  <si>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</si>
  <si>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</si>
  <si>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</si>
  <si>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</si>
  <si>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</si>
  <si>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</si>
  <si>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</si>
  <si>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</si>
  <si>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</si>
  <si>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</si>
  <si>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</si>
  <si>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</si>
  <si>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</si>
  <si>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</si>
  <si>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</si>
  <si>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</si>
  <si>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</si>
  <si>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</si>
  <si>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</si>
  <si>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</si>
  <si>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</si>
  <si>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</si>
  <si>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</si>
  <si>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</si>
  <si>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</si>
  <si>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</si>
  <si>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</si>
  <si>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</si>
  <si>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</si>
  <si>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</si>
  <si>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</si>
  <si>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</si>
  <si>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</si>
  <si>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</si>
  <si>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</si>
  <si>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</si>
  <si>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</si>
  <si>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</si>
  <si>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</si>
  <si>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</si>
  <si>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</si>
  <si>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</si>
  <si>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</si>
  <si>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</si>
  <si>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</si>
  <si>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</si>
  <si>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</si>
  <si>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</si>
  <si>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</si>
  <si>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</si>
  <si>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</si>
  <si>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</si>
  <si>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</si>
  <si>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</si>
  <si>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</si>
  <si>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</si>
  <si>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</si>
  <si>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</si>
  <si>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</si>
  <si>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</si>
  <si>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</si>
  <si>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</si>
  <si>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</si>
  <si>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</si>
  <si>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</si>
  <si>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</si>
  <si>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</si>
  <si>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</si>
  <si>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</si>
  <si>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</si>
  <si>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</si>
  <si>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</si>
  <si>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</si>
  <si>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</si>
  <si>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</si>
  <si>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</si>
  <si>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</si>
  <si>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</si>
  <si>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</si>
  <si>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</si>
  <si>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</si>
  <si>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</si>
  <si>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</si>
  <si>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</si>
  <si>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</si>
  <si>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</si>
  <si>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</si>
  <si>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</si>
  <si>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</si>
  <si>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</si>
  <si>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</si>
  <si>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</si>
  <si>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</si>
  <si>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</si>
  <si>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</si>
  <si>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</si>
  <si>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</si>
  <si>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</si>
  <si>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</si>
  <si>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</si>
  <si>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</si>
  <si>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</si>
  <si>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</si>
  <si>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</si>
  <si>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</si>
  <si>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</si>
  <si>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</si>
  <si>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</si>
  <si>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</si>
  <si>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</si>
  <si>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</si>
  <si>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</si>
  <si>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</si>
  <si>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</si>
  <si>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</si>
  <si>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</si>
  <si>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</si>
  <si>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</si>
  <si>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</si>
  <si>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</si>
  <si>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</si>
  <si>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</si>
  <si>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</si>
  <si>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</si>
  <si>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</si>
  <si>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</si>
  <si>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</si>
  <si>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</si>
  <si>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</si>
  <si>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</si>
  <si>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</si>
  <si>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</si>
  <si>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</si>
  <si>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</si>
  <si>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</si>
  <si>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</si>
  <si>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</si>
  <si>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</si>
  <si>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</si>
  <si>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</si>
  <si>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</si>
  <si>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</si>
  <si>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</si>
  <si>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</si>
  <si>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</si>
  <si>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</si>
  <si>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</si>
  <si>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</si>
  <si>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</si>
  <si>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</si>
  <si>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</si>
  <si>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</si>
  <si>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</si>
  <si>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</si>
  <si>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</si>
  <si>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</si>
  <si>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</si>
  <si>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</si>
  <si>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</si>
  <si>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</si>
  <si>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</si>
  <si>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</si>
  <si>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</si>
  <si>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</si>
  <si>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</si>
  <si>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</si>
  <si>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</si>
  <si>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</si>
  <si>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</si>
  <si>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</si>
  <si>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</si>
  <si>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</si>
  <si>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</si>
  <si>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</si>
  <si>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</si>
  <si>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</si>
  <si>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</si>
  <si>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</si>
  <si>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</si>
  <si>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</si>
  <si>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</si>
  <si>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</si>
  <si>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</si>
  <si>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</si>
  <si>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</si>
  <si>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</si>
  <si>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</si>
  <si>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</si>
  <si>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</si>
  <si>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</si>
  <si>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</si>
  <si>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</si>
  <si>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</si>
  <si>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</si>
  <si>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</si>
  <si>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</si>
  <si>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</si>
  <si>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</si>
  <si>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</si>
  <si>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</si>
  <si>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</si>
  <si>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</si>
  <si>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</si>
  <si>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</si>
  <si>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</si>
  <si>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</si>
  <si>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</si>
  <si>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</si>
  <si>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</si>
  <si>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</si>
  <si>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</si>
  <si>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</si>
  <si>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</si>
  <si>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</si>
  <si>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</si>
  <si>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</si>
  <si>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</si>
  <si>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</si>
  <si>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</si>
  <si>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</si>
  <si>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</si>
  <si>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</si>
  <si>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</si>
  <si>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</si>
  <si>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</si>
  <si>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</si>
  <si>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</si>
  <si>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</si>
  <si>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</si>
  <si>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</si>
  <si>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</si>
  <si>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</si>
  <si>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</si>
  <si>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</si>
  <si>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</si>
  <si>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</si>
  <si>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</si>
  <si>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</si>
  <si>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</si>
  <si>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</si>
  <si>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</si>
  <si>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</si>
  <si>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</si>
  <si>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</si>
  <si>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</si>
  <si>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</si>
  <si>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</si>
  <si>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</si>
  <si>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</si>
  <si>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</si>
  <si>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</si>
  <si>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</si>
  <si>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</si>
  <si>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</si>
  <si>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</si>
  <si>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</si>
  <si>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</si>
  <si>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</si>
  <si>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</si>
  <si>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</si>
  <si>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</si>
  <si>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</si>
  <si>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</si>
  <si>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</si>
  <si>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</si>
  <si>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</si>
  <si>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</si>
  <si>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</si>
  <si>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</si>
  <si>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</si>
  <si>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</si>
  <si>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</si>
  <si>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</si>
  <si>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</si>
  <si>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</si>
  <si>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</si>
  <si>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</si>
  <si>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</si>
  <si>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</si>
  <si>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</si>
  <si>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</si>
  <si>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</si>
  <si>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</si>
  <si>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</si>
  <si>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</si>
  <si>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</si>
  <si>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</si>
  <si>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</si>
  <si>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</si>
  <si>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</si>
  <si>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</si>
  <si>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</si>
  <si>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</si>
  <si>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</si>
  <si>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</si>
  <si>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</si>
  <si>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</si>
  <si>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</si>
  <si>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</si>
  <si>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</si>
  <si>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</si>
  <si>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</si>
  <si>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</si>
  <si>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</si>
  <si>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</si>
  <si>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</si>
  <si>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</si>
  <si>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</si>
  <si>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</si>
  <si>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</si>
  <si>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</si>
  <si>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</si>
  <si>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</si>
  <si>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</si>
  <si>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</si>
  <si>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</si>
  <si>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</si>
  <si>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</si>
  <si>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</si>
  <si>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</si>
  <si>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</si>
  <si>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</si>
  <si>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</si>
  <si>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</si>
  <si>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</si>
  <si>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</si>
  <si>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</si>
  <si>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</si>
  <si>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</si>
  <si>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</si>
  <si>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</si>
  <si>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</si>
  <si>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</si>
  <si>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</si>
  <si>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</si>
  <si>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</si>
  <si>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</si>
  <si>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</si>
  <si>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</si>
  <si>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</si>
  <si>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</si>
  <si>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</si>
  <si>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</si>
  <si>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</si>
  <si>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</si>
  <si>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</si>
  <si>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</si>
  <si>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</si>
  <si>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</si>
  <si>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</si>
  <si>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</si>
  <si>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</si>
  <si>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</si>
  <si>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</si>
  <si>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</si>
  <si>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</si>
  <si>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</si>
  <si>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</si>
  <si>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</si>
  <si>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</si>
  <si>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</si>
  <si>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</si>
  <si>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</si>
  <si>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</si>
  <si>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</si>
  <si>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</si>
  <si>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</si>
  <si>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</si>
  <si>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</si>
  <si>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</si>
  <si>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</si>
  <si>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</si>
  <si>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</si>
  <si>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</si>
  <si>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</si>
  <si>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</si>
  <si>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</si>
  <si>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</si>
  <si>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</si>
  <si>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</si>
  <si>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</si>
  <si>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</si>
  <si>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</si>
  <si>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</si>
  <si>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</si>
  <si>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</si>
  <si>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</si>
  <si>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</si>
  <si>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</si>
  <si>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</si>
  <si>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</si>
  <si>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</si>
  <si>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</si>
  <si>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</si>
  <si>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</si>
  <si>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</si>
  <si>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</si>
  <si>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</si>
  <si>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</si>
  <si>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</si>
  <si>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</si>
  <si>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</si>
  <si>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</si>
  <si>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</si>
  <si>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</si>
  <si>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</si>
  <si>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</si>
  <si>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</si>
  <si>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</si>
  <si>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</si>
  <si>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</si>
  <si>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</si>
  <si>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</si>
  <si>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</si>
  <si>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</si>
  <si>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</si>
  <si>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</si>
  <si>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</si>
  <si>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</si>
  <si>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</si>
  <si>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</si>
  <si>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</si>
  <si>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</si>
  <si>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</si>
  <si>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</si>
  <si>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</si>
  <si>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</si>
  <si>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</si>
  <si>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</si>
  <si>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</si>
  <si>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</si>
  <si>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</si>
  <si>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</si>
  <si>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</si>
  <si>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</si>
  <si>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</si>
  <si>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</si>
  <si>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</si>
  <si>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</si>
  <si>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</si>
  <si>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</si>
  <si>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</si>
  <si>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</si>
  <si>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</si>
  <si>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</si>
  <si>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</si>
  <si>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</si>
  <si>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</si>
  <si>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</si>
  <si>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</si>
  <si>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</si>
  <si>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</si>
  <si>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</si>
  <si>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</si>
  <si>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</si>
  <si>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</si>
  <si>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</si>
  <si>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</si>
  <si>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</si>
  <si>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</si>
  <si>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</si>
  <si>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</si>
  <si>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</si>
  <si>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</si>
  <si>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</si>
  <si>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</si>
  <si>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</si>
  <si>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</si>
  <si>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</si>
  <si>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</si>
  <si>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</si>
  <si>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</si>
  <si>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</si>
  <si>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</si>
  <si>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</si>
  <si>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</si>
  <si>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</si>
  <si>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</si>
  <si>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</si>
  <si>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</si>
  <si>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</si>
  <si>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</si>
  <si>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</si>
  <si>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</si>
  <si>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</si>
  <si>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</si>
  <si>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</si>
  <si>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</si>
  <si>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</si>
  <si>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</si>
  <si>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</si>
  <si>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</si>
  <si>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</si>
  <si>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</si>
  <si>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</si>
  <si>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</si>
  <si>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</si>
  <si>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</si>
  <si>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</si>
  <si>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</si>
  <si>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</si>
  <si>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</si>
  <si>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</si>
  <si>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</si>
  <si>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</si>
  <si>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</si>
  <si>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</si>
  <si>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</si>
  <si>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</si>
  <si>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</si>
  <si>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</si>
  <si>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</si>
  <si>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</si>
  <si>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</si>
  <si>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</si>
  <si>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</si>
  <si>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</si>
  <si>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</si>
  <si>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</si>
  <si>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</si>
  <si>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</si>
  <si>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</si>
  <si>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</si>
  <si>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</si>
  <si>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</si>
  <si>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</si>
  <si>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</si>
  <si>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</si>
  <si>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</si>
  <si>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</si>
  <si>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</si>
  <si>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</si>
  <si>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</si>
  <si>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</si>
  <si>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</si>
  <si>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</si>
  <si>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</si>
  <si>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</si>
  <si>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</si>
  <si>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</si>
  <si>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</si>
  <si>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</si>
  <si>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</si>
  <si>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</si>
  <si>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</si>
  <si>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</si>
  <si>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</si>
  <si>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</si>
  <si>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</si>
  <si>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</si>
  <si>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</si>
  <si>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</si>
  <si>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</si>
  <si>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</si>
  <si>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</si>
  <si>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</si>
  <si>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</si>
  <si>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</si>
  <si>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</si>
  <si>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</si>
  <si>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</si>
  <si>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</si>
  <si>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</si>
  <si>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</si>
  <si>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</si>
  <si>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</si>
  <si>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</si>
  <si>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</si>
  <si>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</si>
  <si>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</si>
  <si>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</si>
  <si>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</si>
  <si>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</si>
  <si>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</si>
  <si>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</si>
  <si>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</si>
  <si>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</si>
  <si>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</si>
  <si>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</si>
  <si>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</si>
  <si>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</si>
  <si>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</si>
  <si>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</si>
  <si>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</si>
  <si>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</si>
  <si>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</si>
  <si>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</si>
  <si>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</si>
  <si>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</si>
  <si>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</si>
  <si>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</si>
  <si>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</si>
  <si>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</si>
  <si>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</si>
  <si>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</si>
  <si>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</si>
  <si>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</si>
  <si>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</si>
  <si>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</si>
  <si>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</si>
  <si>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</si>
  <si>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</si>
  <si>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</si>
  <si>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</si>
  <si>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</si>
  <si>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</si>
  <si>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</si>
  <si>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</si>
  <si>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</si>
  <si>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</si>
  <si>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</si>
  <si>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</si>
  <si>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</si>
  <si>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</si>
  <si>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</si>
  <si>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</si>
  <si>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</si>
  <si>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</si>
  <si>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</si>
  <si>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</si>
  <si>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</si>
  <si>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</si>
  <si>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</si>
  <si>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</si>
  <si>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</si>
  <si>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</si>
  <si>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</si>
  <si>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</si>
  <si>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</si>
  <si>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</si>
  <si>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</si>
  <si>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</si>
  <si>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</si>
  <si>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</si>
  <si>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</si>
  <si>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</si>
  <si>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</si>
  <si>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</si>
  <si>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</si>
  <si>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</si>
  <si>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</si>
  <si>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</si>
  <si>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</si>
  <si>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</si>
  <si>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</si>
  <si>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</si>
  <si>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</si>
  <si>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</si>
  <si>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</si>
  <si>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</si>
  <si>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</si>
  <si>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</si>
  <si>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</si>
  <si>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</si>
  <si>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</si>
  <si>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</si>
  <si>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</si>
  <si>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</si>
  <si>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</si>
  <si>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</si>
  <si>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</si>
  <si>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</si>
  <si>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</si>
  <si>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</si>
  <si>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</si>
  <si>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</si>
  <si>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</si>
  <si>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</si>
  <si>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</si>
  <si>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</si>
  <si>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</si>
  <si>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</si>
  <si>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</si>
  <si>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</si>
  <si>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</si>
  <si>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</si>
  <si>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</si>
  <si>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</si>
  <si>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</si>
  <si>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</si>
  <si>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</si>
  <si>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</si>
  <si>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</si>
  <si>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</si>
  <si>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</si>
  <si>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</si>
  <si>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</si>
  <si>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</si>
  <si>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</si>
  <si>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</si>
  <si>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</si>
  <si>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</si>
  <si>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</si>
  <si>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</si>
  <si>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</si>
  <si>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</si>
  <si>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</si>
  <si>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</si>
  <si>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</si>
  <si>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</si>
  <si>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</si>
  <si>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</si>
  <si>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</si>
  <si>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</si>
  <si>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</si>
  <si>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</si>
  <si>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</si>
  <si>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</si>
  <si>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</si>
  <si>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</si>
  <si>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</si>
  <si>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</si>
  <si>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</si>
  <si>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</si>
  <si>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</si>
  <si>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</si>
  <si>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</si>
  <si>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</si>
  <si>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</si>
  <si>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</si>
  <si>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</si>
  <si>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</si>
  <si>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</si>
  <si>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</si>
  <si>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</si>
  <si>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</si>
  <si>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</si>
  <si>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</si>
  <si>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</si>
  <si>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</si>
  <si>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</si>
  <si>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</si>
  <si>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</si>
  <si>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</si>
  <si>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</si>
  <si>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</si>
  <si>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</si>
  <si>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</si>
  <si>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</si>
  <si>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</si>
  <si>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</si>
  <si>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</si>
  <si>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</si>
  <si>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</si>
  <si>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</si>
  <si>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</si>
  <si>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</si>
  <si>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</si>
  <si>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</si>
  <si>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</si>
  <si>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</si>
  <si>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</si>
  <si>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</si>
  <si>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</si>
  <si>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</si>
  <si>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</si>
  <si>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</si>
  <si>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</si>
  <si>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</si>
  <si>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</si>
  <si>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</si>
  <si>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</si>
  <si>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</si>
  <si>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</si>
  <si>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</si>
  <si>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</si>
  <si>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</si>
  <si>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</si>
  <si>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</si>
  <si>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</si>
  <si>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</si>
  <si>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</si>
  <si>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</si>
  <si>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</si>
  <si>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</si>
  <si>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</si>
  <si>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</si>
  <si>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</si>
  <si>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</si>
  <si>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</si>
  <si>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</si>
  <si>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</si>
  <si>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</si>
  <si>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</si>
  <si>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</si>
  <si>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</si>
  <si>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</si>
  <si>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</si>
  <si>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</si>
  <si>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</si>
  <si>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</si>
  <si>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</si>
  <si>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</si>
  <si>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</si>
  <si>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</si>
  <si>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</si>
  <si>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</si>
  <si>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</si>
  <si>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</si>
  <si>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</si>
  <si>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</si>
  <si>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</si>
  <si>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</si>
  <si>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</si>
  <si>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</si>
  <si>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</si>
  <si>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</si>
  <si>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</si>
  <si>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</si>
  <si>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</si>
  <si>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</si>
  <si>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</si>
  <si>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</si>
  <si>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</si>
  <si>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</si>
  <si>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</si>
  <si>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</si>
  <si>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</si>
  <si>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</si>
  <si>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</si>
  <si>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</si>
  <si>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</si>
  <si>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</si>
  <si>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</si>
  <si>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</si>
  <si>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</si>
  <si>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</si>
  <si>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</si>
  <si>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</si>
  <si>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</si>
  <si>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</si>
  <si>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</si>
  <si>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</si>
  <si>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</si>
  <si>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</si>
  <si>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</si>
  <si>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</si>
  <si>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</si>
  <si>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</si>
  <si>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</si>
  <si>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</si>
  <si>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</si>
  <si>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</si>
  <si>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</si>
  <si>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</si>
  <si>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</si>
  <si>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</si>
  <si>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</si>
  <si>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</si>
  <si>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</si>
  <si>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</si>
  <si>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</si>
  <si>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</si>
  <si>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</si>
  <si>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</si>
  <si>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</si>
  <si>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</si>
  <si>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</si>
  <si>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</si>
  <si>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</si>
  <si>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</si>
  <si>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</si>
  <si>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</si>
  <si>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</si>
  <si>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</si>
  <si>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</si>
  <si>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</si>
  <si>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</si>
  <si>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</si>
  <si>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</si>
  <si>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</si>
  <si>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</si>
  <si>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</si>
  <si>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</si>
  <si>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</si>
  <si>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</si>
  <si>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</si>
  <si>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</si>
  <si>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</si>
  <si>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</si>
  <si>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</si>
  <si>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</si>
  <si>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</si>
  <si>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</si>
  <si>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</si>
  <si>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</si>
  <si>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</si>
  <si>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</si>
  <si>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</si>
  <si>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</si>
  <si>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</si>
  <si>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</si>
  <si>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</si>
  <si>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</si>
  <si>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</si>
  <si>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</si>
  <si>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</si>
  <si>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</si>
  <si>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</si>
  <si>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</si>
  <si>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</si>
  <si>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</si>
  <si>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</si>
  <si>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</si>
  <si>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</si>
  <si>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</si>
  <si>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</si>
  <si>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</si>
  <si>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</si>
  <si>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</si>
  <si>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</si>
  <si>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</si>
  <si>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</si>
  <si>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</si>
  <si>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</si>
  <si>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</si>
  <si>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</si>
  <si>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</si>
  <si>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</si>
  <si>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</si>
  <si>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</si>
  <si>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</si>
  <si>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</si>
  <si>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</si>
  <si>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</si>
  <si>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</si>
  <si>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</si>
  <si>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</si>
  <si>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</si>
  <si>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</si>
  <si>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</si>
  <si>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</si>
  <si>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</si>
  <si>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</si>
  <si>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</si>
  <si>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</si>
  <si>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</si>
  <si>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</si>
  <si>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</si>
  <si>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</si>
  <si>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</si>
  <si>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</si>
  <si>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</si>
  <si>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</si>
  <si>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</si>
  <si>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</si>
  <si>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</si>
  <si>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</si>
  <si>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</si>
  <si>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</si>
  <si>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</si>
  <si>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</si>
  <si>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</si>
  <si>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</si>
  <si>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</si>
  <si>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</si>
  <si>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</si>
  <si>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</si>
  <si>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</si>
  <si>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</si>
  <si>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</si>
  <si>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</si>
  <si>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</si>
  <si>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</si>
  <si>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</si>
  <si>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</si>
  <si>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</si>
  <si>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</si>
  <si>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</si>
  <si>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</si>
  <si>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</si>
  <si>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</si>
  <si>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</si>
  <si>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</si>
  <si>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</si>
  <si>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</si>
  <si>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</si>
  <si>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</si>
  <si>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</si>
  <si>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</si>
  <si>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</si>
  <si>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</si>
  <si>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</si>
  <si>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</si>
  <si>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</si>
  <si>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</si>
  <si>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</si>
  <si>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</si>
  <si>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</si>
  <si>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</si>
  <si>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</si>
  <si>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</si>
  <si>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</si>
  <si>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</si>
  <si>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</si>
  <si>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</si>
  <si>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</si>
  <si>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</si>
  <si>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</si>
  <si>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</si>
  <si>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</si>
  <si>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</si>
  <si>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</si>
  <si>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</si>
  <si>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</si>
  <si>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</si>
  <si>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</si>
  <si>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</si>
  <si>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</si>
  <si>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</si>
  <si>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</si>
  <si>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</si>
  <si>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</si>
  <si>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</si>
  <si>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</si>
  <si>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</si>
  <si>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</si>
  <si>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</si>
  <si>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</si>
  <si>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</si>
  <si>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</si>
  <si>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</si>
  <si>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</si>
  <si>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</si>
  <si>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</si>
  <si>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</si>
  <si>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</si>
  <si>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</si>
  <si>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</si>
  <si>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</si>
  <si>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</si>
  <si>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</si>
  <si>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</si>
  <si>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</si>
  <si>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</si>
  <si>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</si>
  <si>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</si>
  <si>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</si>
  <si>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</si>
  <si>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</si>
  <si>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</si>
  <si>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</si>
  <si>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</si>
  <si>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</si>
  <si>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</si>
  <si>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</si>
  <si>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</si>
  <si>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</si>
  <si>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</si>
  <si>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</si>
  <si>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</si>
  <si>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</si>
  <si>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</si>
  <si>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</si>
  <si>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</si>
  <si>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</si>
  <si>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</si>
  <si>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</si>
  <si>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</si>
  <si>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</si>
  <si>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</si>
  <si>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</si>
  <si>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</si>
  <si>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</si>
  <si>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</si>
  <si>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</si>
  <si>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</si>
  <si>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</si>
  <si>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</si>
  <si>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</si>
  <si>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</si>
  <si>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</si>
  <si>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</si>
  <si>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</si>
  <si>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</si>
  <si>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</si>
  <si>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</si>
  <si>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</si>
  <si>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</si>
  <si>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</si>
  <si>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</si>
  <si>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</si>
  <si>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</si>
  <si>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</si>
  <si>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</si>
  <si>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</si>
  <si>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</si>
  <si>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</si>
  <si>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</si>
  <si>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</si>
  <si>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</si>
  <si>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</si>
  <si>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</si>
  <si>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</si>
  <si>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</si>
  <si>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</si>
  <si>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</si>
  <si>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</si>
  <si>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</si>
  <si>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</si>
  <si>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</si>
  <si>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</si>
  <si>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</si>
  <si>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</si>
  <si>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</si>
  <si>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</si>
  <si>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</si>
  <si>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</si>
  <si>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</si>
  <si>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</si>
  <si>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</si>
  <si>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</si>
  <si>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</si>
  <si>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</si>
  <si>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</si>
  <si>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</si>
  <si>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</si>
  <si>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</si>
  <si>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</si>
  <si>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</si>
  <si>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</si>
  <si>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</si>
  <si>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</si>
  <si>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</si>
  <si>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</si>
  <si>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</si>
  <si>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</si>
  <si>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</si>
  <si>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</si>
  <si>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</si>
  <si>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</si>
  <si>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</si>
  <si>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</si>
  <si>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</si>
  <si>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</si>
  <si>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</si>
  <si>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</si>
  <si>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</si>
  <si>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</si>
  <si>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</si>
  <si>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</si>
  <si>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</si>
  <si>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</si>
  <si>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</si>
  <si>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</si>
  <si>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</si>
  <si>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</si>
  <si>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</si>
  <si>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</si>
  <si>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</si>
  <si>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</si>
  <si>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</si>
  <si>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</si>
  <si>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</si>
  <si>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</si>
  <si>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</si>
  <si>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</si>
  <si>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</si>
  <si>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</si>
  <si>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</si>
  <si>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</si>
  <si>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</si>
  <si>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</si>
  <si>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</si>
  <si>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</si>
  <si>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</si>
  <si>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</si>
  <si>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</si>
  <si>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</si>
  <si>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</si>
  <si>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</si>
  <si>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</si>
  <si>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</si>
  <si>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</si>
  <si>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</si>
  <si>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</si>
  <si>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</si>
  <si>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</si>
  <si>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</si>
  <si>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</si>
  <si>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</si>
  <si>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</si>
  <si>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</si>
  <si>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</si>
  <si>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</si>
  <si>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</si>
  <si>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</si>
  <si>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</si>
  <si>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</si>
  <si>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</si>
  <si>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</si>
  <si>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</si>
  <si>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</si>
  <si>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</si>
  <si>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</si>
  <si>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</si>
  <si>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</si>
  <si>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</si>
  <si>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</si>
  <si>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</si>
  <si>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</si>
  <si>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</si>
  <si>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</si>
  <si>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</si>
  <si>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</si>
  <si>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</si>
  <si>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</si>
  <si>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</si>
  <si>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</si>
  <si>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</si>
  <si>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</si>
  <si>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</si>
  <si>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</si>
  <si>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</si>
  <si>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</si>
  <si>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</si>
  <si>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</si>
  <si>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</si>
  <si>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</si>
  <si>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</si>
  <si>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</si>
  <si>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</si>
  <si>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</si>
  <si>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</si>
  <si>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</si>
  <si>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</si>
  <si>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</si>
  <si>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</si>
  <si>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</si>
  <si>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</si>
  <si>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</si>
  <si>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</si>
  <si>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</si>
  <si>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</si>
  <si>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</si>
  <si>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</si>
  <si>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</si>
  <si>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</si>
  <si>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</si>
  <si>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</si>
  <si>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</si>
  <si>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</si>
  <si>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</si>
  <si>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</si>
  <si>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</si>
  <si>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</si>
  <si>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</si>
  <si>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</si>
  <si>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</si>
  <si>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</si>
  <si>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</si>
  <si>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</si>
  <si>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</si>
  <si>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</si>
  <si>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</si>
  <si>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</si>
  <si>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</si>
  <si>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</si>
  <si>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</si>
  <si>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</si>
  <si>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</si>
  <si>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</si>
  <si>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</si>
  <si>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</si>
  <si>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</si>
  <si>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</si>
  <si>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</si>
  <si>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</si>
  <si>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</si>
  <si>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</si>
  <si>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</si>
  <si>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</si>
  <si>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</si>
  <si>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</si>
  <si>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</si>
  <si>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</si>
  <si>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</si>
  <si>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</si>
  <si>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</si>
  <si>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</si>
  <si>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</si>
  <si>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</si>
  <si>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</si>
  <si>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</si>
  <si>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</si>
  <si>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</si>
  <si>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</si>
  <si>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</si>
  <si>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</si>
  <si>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</si>
  <si>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</si>
  <si>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</si>
  <si>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</si>
  <si>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</si>
  <si>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</si>
  <si>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</si>
  <si>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</si>
  <si>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</si>
  <si>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</si>
  <si>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</si>
  <si>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</si>
  <si>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</si>
  <si>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</si>
  <si>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</si>
  <si>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</si>
  <si>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</si>
  <si>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</si>
  <si>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</si>
  <si>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</si>
  <si>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</si>
  <si>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</si>
  <si>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</si>
  <si>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</si>
  <si>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</si>
  <si>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</si>
  <si>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</si>
  <si>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</si>
  <si>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</si>
  <si>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</si>
  <si>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</si>
  <si>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</si>
  <si>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</si>
  <si>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</si>
  <si>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</si>
  <si>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</si>
  <si>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</si>
  <si>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</si>
  <si>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</si>
  <si>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</si>
  <si>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</si>
  <si>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</si>
  <si>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</si>
  <si>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</si>
  <si>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</si>
  <si>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</si>
  <si>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</si>
  <si>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</si>
  <si>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</si>
  <si>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</si>
  <si>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</si>
  <si>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</si>
  <si>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</si>
  <si>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</si>
  <si>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</si>
  <si>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</si>
  <si>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</si>
  <si>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</si>
  <si>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</si>
  <si>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</si>
  <si>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</si>
  <si>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</si>
  <si>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</si>
  <si>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</si>
  <si>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</si>
  <si>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</si>
  <si>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</si>
  <si>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</si>
  <si>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</si>
  <si>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</si>
  <si>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</si>
  <si>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</si>
  <si>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</si>
  <si>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</si>
  <si>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</si>
  <si>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</si>
  <si>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</si>
  <si>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</si>
  <si>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</si>
  <si>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</si>
  <si>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</si>
  <si>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</si>
  <si>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</si>
  <si>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</si>
  <si>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</si>
  <si>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</si>
  <si>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</si>
  <si>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</si>
  <si>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</si>
  <si>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</si>
  <si>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</si>
  <si>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</si>
  <si>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</si>
  <si>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</si>
  <si>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</si>
  <si>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</si>
  <si>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</si>
  <si>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</si>
  <si>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</si>
  <si>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</si>
  <si>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</si>
  <si>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</si>
  <si>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</si>
  <si>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</si>
  <si>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</si>
  <si>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</si>
  <si>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</si>
  <si>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</si>
  <si>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</si>
  <si>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</si>
  <si>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</si>
  <si>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</si>
  <si>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</si>
  <si>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</si>
  <si>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</si>
  <si>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</si>
  <si>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</si>
  <si>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</si>
  <si>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</si>
  <si>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</si>
  <si>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</si>
  <si>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</si>
  <si>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</si>
  <si>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</si>
  <si>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</si>
  <si>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</si>
  <si>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</si>
  <si>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</si>
  <si>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</si>
  <si>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</si>
  <si>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</si>
  <si>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</si>
  <si>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</si>
  <si>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</si>
  <si>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</si>
  <si>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</si>
  <si>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</si>
  <si>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</si>
  <si>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</si>
  <si>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</si>
  <si>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</si>
  <si>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</si>
  <si>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</si>
  <si>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</si>
  <si>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</si>
  <si>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</si>
  <si>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</si>
  <si>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</si>
  <si>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</si>
  <si>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</si>
  <si>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</si>
  <si>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</si>
  <si>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</si>
  <si>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</si>
  <si>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</si>
  <si>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</si>
  <si>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</si>
  <si>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</si>
  <si>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</si>
  <si>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</si>
  <si>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</si>
  <si>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</si>
  <si>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</si>
  <si>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</si>
  <si>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</si>
  <si>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</si>
  <si>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</si>
  <si>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</si>
  <si>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</si>
  <si>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</si>
  <si>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</si>
  <si>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</si>
  <si>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</si>
  <si>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</si>
  <si>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</si>
  <si>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</si>
  <si>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</si>
  <si>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</si>
  <si>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</si>
  <si>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</si>
  <si>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</si>
  <si>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</si>
  <si>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</si>
  <si>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</si>
  <si>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</si>
  <si>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</si>
  <si>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</si>
  <si>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</si>
  <si>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</si>
  <si>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</si>
  <si>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</si>
  <si>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</si>
  <si>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</si>
  <si>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</si>
  <si>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</si>
  <si>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</si>
  <si>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</si>
  <si>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</si>
  <si>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</si>
  <si>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</si>
  <si>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</si>
  <si>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</si>
  <si>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</si>
  <si>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</si>
  <si>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</si>
  <si>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</si>
  <si>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</si>
  <si>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</si>
  <si>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</si>
  <si>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</si>
  <si>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</si>
  <si>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</si>
  <si>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</si>
  <si>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</si>
  <si>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</si>
  <si>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</si>
  <si>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</si>
  <si>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</si>
  <si>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</si>
  <si>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</si>
  <si>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</si>
  <si>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</si>
  <si>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</si>
  <si>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</si>
  <si>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</si>
  <si>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</si>
  <si>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</si>
  <si>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</si>
  <si>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</si>
  <si>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</si>
  <si>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</si>
  <si>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</si>
  <si>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</si>
  <si>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</si>
  <si>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</si>
  <si>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</si>
  <si>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</si>
  <si>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</si>
  <si>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</si>
  <si>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</si>
  <si>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</si>
  <si>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</si>
  <si>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</si>
  <si>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</si>
  <si>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</si>
  <si>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</si>
  <si>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</si>
  <si>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</si>
  <si>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</si>
  <si>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</si>
  <si>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</si>
  <si>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</si>
  <si>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</si>
  <si>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</si>
  <si>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</si>
  <si>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</si>
  <si>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</si>
  <si>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</si>
  <si>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</si>
  <si>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</si>
  <si>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</si>
  <si>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</si>
  <si>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</si>
  <si>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</si>
  <si>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</si>
  <si>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</si>
  <si>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</si>
  <si>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</si>
  <si>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</si>
  <si>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</si>
  <si>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</si>
  <si>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</si>
  <si>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</si>
  <si>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</si>
  <si>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</si>
  <si>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</si>
  <si>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</si>
  <si>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</si>
  <si>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</si>
  <si>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</si>
  <si>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</si>
  <si>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</si>
  <si>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</si>
  <si>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</si>
  <si>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</si>
  <si>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</si>
  <si>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</si>
  <si>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</si>
  <si>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</si>
  <si>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</si>
  <si>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</si>
  <si>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</si>
  <si>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</si>
  <si>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</si>
  <si>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</si>
  <si>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</si>
  <si>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</si>
  <si>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</si>
  <si>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</si>
  <si>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</si>
  <si>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</si>
  <si>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</si>
  <si>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</si>
  <si>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</si>
  <si>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</si>
  <si>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</si>
  <si>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</si>
  <si>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</si>
  <si>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</si>
  <si>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</si>
  <si>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</si>
  <si>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</si>
  <si>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</si>
  <si>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</si>
  <si>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</si>
  <si>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</si>
  <si>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</si>
  <si>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</si>
  <si>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</si>
  <si>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</si>
  <si>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</si>
  <si>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</si>
  <si>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</si>
  <si>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</si>
  <si>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</si>
  <si>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</si>
  <si>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</si>
  <si>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</si>
  <si>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</si>
  <si>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</si>
  <si>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</si>
  <si>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</si>
  <si>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</si>
  <si>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</si>
  <si>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</si>
  <si>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</si>
  <si>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</si>
  <si>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</si>
  <si>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</si>
  <si>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</si>
  <si>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</si>
  <si>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</si>
  <si>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</si>
  <si>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</si>
  <si>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</si>
  <si>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</si>
  <si>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</si>
  <si>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</si>
  <si>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</si>
  <si>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</si>
  <si>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</si>
  <si>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</si>
  <si>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</si>
  <si>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</si>
  <si>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</si>
  <si>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</si>
  <si>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</si>
  <si>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</si>
  <si>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</si>
  <si>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</si>
  <si>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</si>
  <si>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</si>
  <si>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</si>
  <si>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</si>
  <si>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</si>
  <si>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</si>
  <si>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</si>
  <si>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</si>
  <si>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</si>
  <si>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</si>
  <si>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</si>
  <si>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</si>
  <si>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</si>
  <si>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</si>
  <si>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</si>
  <si>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</si>
  <si>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</si>
  <si>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</si>
  <si>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</si>
  <si>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</si>
  <si>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</si>
  <si>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</si>
  <si>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</si>
  <si>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</si>
  <si>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</si>
  <si>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</si>
  <si>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</si>
  <si>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</si>
  <si>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</si>
  <si>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</si>
  <si>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</si>
  <si>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</si>
  <si>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</si>
  <si>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</si>
  <si>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</si>
  <si>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</si>
  <si>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</si>
  <si>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</si>
  <si>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</si>
  <si>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</si>
  <si>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</si>
  <si>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</si>
  <si>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</si>
  <si>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</si>
  <si>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</si>
  <si>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</si>
  <si>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</si>
  <si>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</si>
  <si>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</si>
  <si>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</si>
  <si>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</si>
  <si>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</si>
  <si>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</si>
  <si>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</si>
  <si>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</si>
  <si>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</si>
  <si>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</si>
  <si>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</si>
  <si>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</si>
  <si>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</si>
  <si>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</si>
  <si>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</si>
  <si>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</si>
  <si>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</si>
  <si>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</si>
  <si>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</si>
  <si>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</si>
  <si>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</si>
  <si>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</si>
  <si>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</si>
  <si>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</si>
  <si>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</si>
  <si>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</si>
  <si>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</si>
  <si>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</si>
  <si>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</si>
  <si>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</si>
  <si>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</si>
  <si>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</si>
  <si>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</si>
  <si>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</si>
  <si>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</si>
  <si>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</si>
  <si>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</si>
  <si>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</si>
  <si>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</si>
  <si>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</si>
  <si>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</si>
  <si>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</si>
  <si>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</si>
  <si>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</si>
  <si>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</si>
  <si>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</si>
  <si>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</si>
  <si>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</si>
  <si>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</si>
  <si>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</si>
  <si>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</si>
  <si>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</si>
  <si>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</si>
  <si>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</si>
  <si>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</si>
  <si>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</si>
  <si>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</si>
  <si>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</si>
  <si>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</si>
  <si>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</si>
  <si>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</si>
  <si>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</si>
  <si>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</si>
  <si>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</si>
  <si>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</si>
  <si>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</si>
  <si>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</si>
  <si>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</si>
  <si>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</si>
  <si>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</si>
  <si>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</si>
  <si>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</si>
  <si>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</si>
  <si>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</si>
  <si>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</si>
  <si>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</si>
  <si>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</si>
  <si>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</si>
  <si>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</si>
  <si>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</si>
  <si>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</si>
  <si>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</si>
  <si>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</si>
  <si>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</si>
  <si>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</si>
  <si>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</si>
  <si>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</si>
  <si>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</si>
  <si>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</si>
  <si>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</si>
  <si>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</si>
  <si>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</si>
  <si>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</si>
  <si>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</si>
  <si>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</si>
  <si>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</si>
  <si>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</si>
  <si>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</si>
  <si>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</si>
  <si>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</si>
  <si>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</si>
  <si>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</si>
  <si>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</si>
  <si>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</si>
  <si>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</si>
  <si>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</si>
  <si>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</si>
  <si>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</si>
  <si>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</si>
  <si>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</si>
  <si>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</si>
  <si>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</si>
  <si>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</si>
  <si>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</si>
  <si>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</si>
  <si>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</si>
  <si>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</si>
  <si>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</si>
  <si>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</si>
  <si>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</si>
  <si>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</si>
  <si>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</si>
  <si>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</si>
  <si>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</si>
  <si>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</si>
  <si>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</si>
  <si>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</si>
  <si>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</si>
  <si>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</si>
  <si>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</si>
  <si>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</si>
  <si>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</si>
  <si>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</si>
  <si>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</si>
  <si>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</si>
  <si>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</si>
  <si>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</si>
  <si>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</si>
  <si>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</si>
  <si>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</si>
  <si>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</si>
  <si>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</si>
  <si>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</si>
  <si>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</si>
  <si>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</si>
  <si>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</si>
  <si>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</si>
  <si>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</si>
  <si>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</si>
  <si>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</si>
  <si>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</si>
  <si>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</si>
  <si>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</si>
  <si>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</si>
  <si>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</si>
  <si>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</si>
  <si>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</si>
  <si>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</si>
  <si>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</si>
  <si>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</si>
  <si>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</si>
  <si>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</si>
  <si>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</si>
  <si>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</si>
  <si>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</si>
  <si>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</si>
  <si>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</si>
  <si>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</si>
  <si>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</si>
  <si>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</si>
  <si>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</si>
  <si>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</si>
  <si>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</si>
  <si>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</si>
  <si>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</si>
  <si>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</si>
  <si>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</si>
  <si>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</si>
  <si>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</si>
  <si>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</si>
  <si>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</si>
  <si>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</si>
  <si>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</si>
  <si>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</si>
  <si>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</si>
  <si>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</si>
  <si>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</si>
  <si>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</si>
  <si>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</si>
  <si>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</si>
  <si>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</si>
  <si>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</si>
  <si>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</si>
  <si>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</si>
  <si>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</si>
  <si>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</si>
  <si>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</si>
  <si>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</si>
  <si>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</si>
  <si>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</si>
  <si>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</si>
  <si>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</si>
  <si>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</si>
  <si>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</si>
  <si>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</si>
  <si>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</si>
  <si>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</si>
  <si>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</si>
  <si>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</si>
  <si>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</si>
  <si>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</si>
  <si>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</si>
  <si>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</si>
  <si>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</si>
  <si>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</si>
  <si>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</si>
  <si>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</si>
  <si>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</si>
  <si>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</si>
  <si>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</si>
  <si>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</si>
  <si>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</si>
  <si>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</si>
  <si>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</si>
  <si>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</si>
  <si>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</si>
  <si>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</si>
  <si>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</si>
  <si>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</si>
  <si>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</si>
  <si>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</si>
  <si>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</si>
  <si>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</si>
  <si>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</si>
  <si>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</si>
  <si>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</si>
  <si>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</si>
  <si>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</si>
  <si>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</si>
  <si>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</si>
  <si>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</si>
  <si>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</si>
  <si>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</si>
  <si>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</si>
  <si>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</si>
  <si>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</si>
  <si>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</si>
  <si>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</si>
  <si>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</si>
  <si>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</si>
  <si>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</si>
  <si>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</si>
  <si>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</si>
  <si>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</si>
  <si>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</si>
  <si>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</si>
  <si>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</si>
  <si>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</si>
  <si>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</si>
  <si>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</si>
  <si>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</si>
  <si>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</si>
  <si>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</si>
  <si>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</si>
  <si>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</si>
  <si>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</si>
  <si>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</si>
  <si>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</si>
  <si>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</si>
  <si>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</si>
  <si>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</si>
  <si>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</si>
  <si>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</si>
  <si>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</si>
  <si>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</si>
  <si>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</si>
  <si>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</si>
  <si>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</si>
  <si>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</si>
  <si>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</si>
  <si>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</si>
  <si>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</si>
  <si>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</si>
  <si>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</si>
  <si>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</si>
  <si>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</si>
  <si>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</si>
  <si>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</si>
  <si>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</si>
  <si>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</si>
  <si>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</si>
  <si>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</si>
  <si>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</si>
  <si>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</si>
  <si>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</si>
  <si>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</si>
  <si>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</si>
  <si>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</si>
  <si>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</si>
  <si>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</si>
  <si>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</si>
  <si>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</si>
  <si>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</si>
  <si>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</si>
  <si>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</si>
  <si>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</si>
  <si>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</si>
  <si>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</si>
  <si>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</si>
  <si>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</si>
  <si>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</si>
  <si>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</si>
  <si>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</si>
  <si>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</si>
  <si>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</si>
  <si>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</si>
  <si>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</si>
  <si>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</si>
  <si>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</si>
  <si>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</si>
  <si>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</si>
  <si>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</si>
  <si>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</si>
  <si>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</si>
  <si>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</si>
  <si>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</si>
  <si>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</si>
  <si>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</si>
  <si>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</si>
  <si>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</si>
  <si>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</si>
  <si>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</si>
  <si>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</si>
  <si>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</si>
  <si>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</si>
  <si>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</si>
  <si>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</si>
  <si>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</si>
  <si>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</si>
  <si>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</si>
  <si>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</si>
  <si>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</si>
  <si>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</si>
  <si>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</si>
  <si>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</si>
  <si>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</si>
  <si>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</si>
  <si>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</si>
  <si>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</si>
  <si>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</si>
  <si>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</si>
  <si>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</si>
  <si>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</si>
  <si>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</si>
  <si>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</si>
  <si>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</si>
  <si>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</si>
  <si>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</si>
  <si>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</si>
  <si>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</si>
  <si>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</si>
  <si>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</si>
  <si>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</si>
  <si>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</si>
  <si>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</si>
  <si>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</si>
  <si>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</si>
  <si>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</si>
  <si>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</si>
  <si>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</si>
  <si>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</si>
  <si>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</si>
  <si>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</si>
  <si>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</si>
  <si>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</si>
  <si>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</si>
  <si>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</si>
  <si>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</si>
  <si>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</si>
  <si>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</si>
  <si>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</si>
  <si>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</si>
  <si>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</si>
  <si>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</si>
  <si>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</si>
  <si>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</si>
  <si>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</si>
  <si>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</si>
  <si>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</si>
  <si>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</si>
  <si>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</si>
  <si>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</si>
  <si>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</si>
  <si>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</si>
  <si>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</si>
  <si>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</si>
  <si>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</si>
  <si>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</si>
  <si>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</si>
  <si>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</si>
  <si>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</si>
  <si>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</si>
  <si>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</si>
  <si>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</si>
  <si>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</si>
  <si>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</si>
  <si>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</si>
  <si>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</si>
  <si>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</si>
  <si>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</si>
  <si>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</si>
  <si>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</si>
  <si>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</si>
  <si>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</si>
  <si>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</si>
  <si>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</si>
  <si>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</si>
  <si>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</si>
  <si>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</si>
  <si>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</si>
  <si>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</si>
  <si>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</si>
  <si>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</si>
  <si>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</si>
  <si>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</si>
  <si>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</si>
  <si>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</si>
  <si>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</si>
  <si>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</si>
  <si>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</si>
  <si>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</si>
  <si>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</si>
  <si>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</si>
  <si>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</si>
  <si>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</si>
  <si>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</si>
  <si>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</si>
  <si>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</si>
  <si>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</si>
  <si>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</si>
  <si>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</si>
  <si>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</si>
  <si>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</si>
  <si>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</si>
  <si>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</si>
  <si>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</si>
  <si>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</si>
  <si>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</si>
  <si>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</si>
  <si>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</si>
  <si>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</si>
  <si>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</si>
  <si>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</si>
  <si>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</si>
  <si>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</si>
  <si>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</si>
  <si>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</si>
  <si>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</si>
  <si>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</si>
  <si>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</si>
  <si>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</si>
  <si>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</si>
  <si>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</si>
  <si>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</si>
  <si>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</si>
  <si>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</si>
  <si>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</si>
  <si>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</si>
  <si>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</si>
  <si>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</si>
  <si>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</si>
  <si>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</si>
  <si>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</si>
  <si>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</si>
  <si>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</si>
  <si>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</si>
  <si>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</si>
  <si>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</si>
  <si>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</si>
  <si>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</si>
  <si>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</si>
  <si>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</si>
  <si>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</si>
  <si>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</si>
  <si>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</si>
  <si>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</si>
  <si>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</si>
  <si>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</si>
  <si>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</si>
  <si>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</si>
  <si>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</si>
  <si>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</si>
  <si>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</si>
  <si>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</si>
  <si>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</si>
  <si>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</si>
  <si>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</si>
  <si>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</si>
  <si>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</si>
  <si>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</si>
  <si>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</si>
  <si>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</si>
  <si>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</si>
  <si>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</si>
  <si>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</si>
  <si>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</si>
  <si>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</si>
  <si>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</si>
  <si>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</si>
  <si>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</si>
  <si>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</si>
  <si>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</si>
  <si>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</si>
  <si>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</si>
  <si>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</si>
  <si>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</si>
  <si>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</si>
  <si>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</si>
  <si>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</si>
  <si>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</si>
  <si>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</si>
  <si>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</si>
  <si>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</si>
  <si>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</si>
  <si>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</si>
  <si>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</si>
  <si>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</si>
  <si>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</si>
  <si>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</si>
  <si>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</si>
  <si>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</si>
  <si>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</si>
  <si>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</si>
  <si>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</si>
  <si>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</si>
  <si>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</si>
  <si>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</si>
  <si>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</si>
  <si>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</si>
  <si>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</si>
  <si>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</si>
  <si>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</si>
  <si>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</si>
  <si>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</si>
  <si>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</si>
  <si>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</si>
  <si>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</si>
  <si>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</si>
  <si>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</si>
  <si>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</si>
  <si>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</si>
  <si>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</si>
  <si>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</si>
  <si>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</si>
  <si>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</si>
  <si>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</si>
  <si>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</si>
  <si>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</si>
  <si>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</si>
  <si>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</si>
  <si>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</si>
  <si>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</si>
  <si>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</si>
  <si>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</si>
  <si>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</si>
  <si>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</si>
  <si>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</si>
  <si>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</si>
  <si>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</si>
  <si>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</si>
  <si>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</si>
  <si>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</si>
  <si>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</si>
  <si>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</si>
  <si>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</si>
  <si>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</si>
  <si>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</si>
  <si>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</si>
  <si>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</si>
  <si>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</si>
  <si>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</si>
  <si>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</si>
  <si>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</si>
  <si>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</si>
  <si>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</si>
  <si>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</si>
  <si>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</si>
  <si>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</si>
  <si>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</si>
  <si>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</si>
  <si>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</si>
  <si>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</si>
  <si>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</si>
  <si>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</si>
  <si>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</si>
  <si>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</si>
  <si>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</si>
  <si>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</si>
  <si>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</si>
  <si>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</si>
  <si>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</si>
  <si>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</si>
  <si>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</si>
  <si>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</si>
  <si>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</si>
  <si>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</si>
  <si>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</si>
  <si>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</si>
  <si>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</si>
  <si>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</si>
  <si>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</si>
  <si>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</si>
  <si>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</si>
  <si>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</si>
  <si>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</si>
  <si>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</si>
  <si>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</si>
  <si>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</si>
  <si>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</si>
  <si>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</si>
  <si>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</si>
  <si>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</si>
  <si>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</si>
  <si>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</si>
  <si>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</si>
  <si>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</si>
  <si>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</si>
  <si>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</si>
  <si>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</si>
  <si>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</si>
  <si>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</si>
  <si>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</si>
  <si>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</si>
  <si>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</si>
  <si>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</si>
  <si>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</si>
  <si>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</si>
  <si>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</si>
  <si>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</si>
  <si>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</si>
  <si>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</si>
  <si>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</si>
  <si>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</si>
  <si>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</si>
  <si>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</si>
  <si>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</si>
  <si>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</si>
  <si>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</si>
  <si>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</si>
  <si>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</si>
  <si>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</si>
  <si>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</si>
  <si>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</si>
  <si>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</si>
  <si>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</si>
  <si>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</si>
  <si>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</si>
  <si>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</si>
  <si>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</si>
  <si>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</si>
  <si>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</si>
  <si>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</si>
  <si>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</si>
  <si>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</si>
  <si>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</si>
  <si>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</si>
  <si>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</si>
  <si>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</si>
  <si>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</si>
  <si>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</si>
  <si>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</si>
  <si>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</si>
  <si>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</si>
  <si>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</si>
  <si>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</si>
  <si>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</si>
  <si>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</si>
  <si>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</si>
  <si>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</si>
  <si>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</si>
  <si>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</si>
  <si>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</si>
  <si>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</si>
  <si>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</si>
  <si>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</si>
  <si>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</si>
  <si>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</si>
  <si>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</si>
  <si>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</si>
  <si>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</si>
  <si>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</si>
  <si>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</si>
  <si>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</si>
  <si>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</si>
  <si>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</si>
  <si>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</si>
  <si>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</si>
  <si>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</si>
  <si>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</si>
  <si>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</si>
  <si>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</si>
  <si>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</si>
  <si>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</si>
  <si>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</si>
  <si>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</si>
  <si>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</si>
  <si>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</si>
  <si>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</si>
  <si>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</si>
  <si>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</si>
  <si>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</si>
  <si>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</si>
  <si>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</si>
  <si>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</si>
  <si>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</si>
  <si>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</si>
  <si>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</si>
  <si>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</si>
  <si>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</si>
  <si>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</si>
  <si>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</si>
  <si>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</si>
  <si>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</si>
  <si>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</si>
  <si>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</si>
  <si>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</si>
  <si>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</si>
  <si>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</si>
  <si>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</si>
  <si>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</si>
  <si>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</si>
  <si>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</si>
  <si>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</si>
  <si>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</si>
  <si>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</si>
  <si>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</si>
  <si>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</si>
  <si>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</si>
  <si>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</si>
  <si>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</si>
  <si>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</si>
  <si>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</si>
  <si>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</si>
  <si>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</si>
  <si>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</si>
  <si>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</si>
  <si>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</si>
  <si>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</si>
  <si>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</si>
  <si>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</si>
  <si>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</si>
  <si>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</si>
  <si>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</si>
  <si>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</si>
  <si>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</si>
  <si>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</si>
  <si>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</si>
  <si>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</si>
  <si>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</si>
  <si>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</si>
  <si>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</si>
  <si>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</si>
  <si>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</si>
  <si>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</si>
  <si>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</si>
  <si>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</si>
  <si>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</si>
  <si>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</si>
  <si>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</si>
  <si>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</si>
  <si>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</si>
  <si>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</si>
  <si>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</si>
  <si>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</si>
  <si>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</si>
  <si>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</si>
  <si>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</si>
  <si>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</si>
  <si>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</si>
  <si>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</si>
  <si>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</si>
  <si>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</si>
  <si>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</si>
  <si>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</si>
  <si>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</si>
  <si>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</si>
  <si>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</si>
  <si>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</si>
  <si>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</si>
  <si>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</si>
  <si>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</si>
  <si>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</si>
  <si>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</si>
  <si>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</si>
  <si>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</si>
  <si>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</si>
  <si>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</si>
  <si>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</si>
  <si>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</si>
  <si>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</si>
  <si>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</si>
  <si>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</si>
  <si>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</si>
  <si>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</si>
  <si>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</si>
  <si>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</si>
  <si>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</si>
  <si>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</si>
  <si>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</si>
  <si>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</si>
  <si>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</si>
  <si>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</si>
  <si>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</si>
  <si>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</si>
  <si>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</si>
  <si>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</si>
  <si>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</si>
  <si>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</si>
  <si>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</si>
  <si>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</si>
  <si>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</si>
  <si>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</si>
  <si>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</si>
  <si>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</si>
  <si>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</si>
  <si>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</si>
  <si>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</si>
  <si>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</si>
  <si>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</si>
  <si>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</si>
  <si>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</si>
  <si>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</si>
  <si>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</si>
  <si>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</si>
  <si>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</si>
  <si>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</si>
  <si>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</si>
  <si>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</si>
  <si>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</si>
  <si>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</si>
  <si>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</si>
  <si>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</si>
  <si>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</si>
  <si>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</si>
  <si>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</si>
  <si>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</si>
  <si>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</si>
  <si>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</si>
  <si>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</si>
  <si>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</si>
  <si>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</si>
  <si>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</si>
  <si>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</si>
  <si>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</si>
  <si>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</si>
  <si>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</si>
  <si>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</si>
  <si>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</si>
  <si>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</si>
  <si>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</si>
  <si>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</si>
  <si>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</si>
  <si>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</si>
  <si>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</si>
  <si>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</si>
  <si>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</si>
  <si>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</si>
  <si>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</si>
  <si>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</si>
  <si>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</si>
  <si>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</si>
  <si>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</si>
  <si>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</si>
  <si>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</si>
  <si>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</si>
  <si>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</si>
  <si>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</si>
  <si>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</si>
  <si>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</si>
  <si>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</si>
  <si>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</si>
  <si>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</si>
  <si>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</si>
  <si>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</si>
  <si>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</si>
  <si>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</si>
  <si>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</si>
  <si>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</si>
  <si>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</si>
  <si>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</si>
  <si>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</si>
  <si>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</si>
  <si>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</si>
  <si>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</si>
  <si>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</si>
  <si>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</si>
  <si>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</si>
  <si>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</si>
  <si>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</si>
  <si>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</si>
  <si>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</si>
  <si>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</si>
  <si>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</si>
  <si>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</si>
  <si>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</si>
  <si>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</si>
  <si>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</si>
  <si>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</si>
  <si>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</si>
  <si>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</si>
  <si>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</si>
  <si>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</si>
  <si>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</si>
  <si>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</si>
  <si>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</si>
  <si>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</si>
  <si>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</si>
  <si>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</si>
  <si>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</si>
  <si>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</si>
  <si>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</si>
  <si>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</si>
  <si>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</si>
  <si>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</si>
  <si>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</si>
  <si>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</si>
  <si>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</si>
  <si>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</si>
  <si>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</si>
  <si>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</si>
  <si>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</si>
  <si>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</si>
  <si>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</si>
  <si>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</si>
  <si>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</si>
  <si>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</si>
  <si>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</si>
  <si>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</si>
  <si>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</si>
  <si>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</si>
  <si>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</si>
  <si>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</si>
  <si>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</si>
  <si>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</si>
  <si>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</si>
  <si>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</si>
  <si>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</si>
  <si>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</si>
  <si>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</si>
  <si>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</si>
  <si>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</si>
  <si>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</si>
  <si>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</si>
  <si>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</si>
  <si>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</si>
  <si>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</si>
  <si>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</si>
  <si>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</si>
  <si>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</si>
  <si>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</si>
  <si>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</si>
  <si>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</si>
  <si>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</si>
  <si>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</si>
  <si>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</si>
  <si>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</si>
  <si>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</si>
  <si>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</si>
  <si>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</si>
  <si>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</si>
  <si>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</si>
  <si>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</si>
  <si>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</si>
  <si>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</si>
  <si>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</si>
  <si>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</si>
  <si>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</si>
  <si>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</si>
  <si>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</si>
  <si>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</si>
  <si>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</si>
  <si>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</si>
  <si>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</si>
  <si>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</si>
  <si>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</si>
  <si>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</si>
  <si>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</si>
  <si>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</si>
  <si>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</si>
  <si>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</si>
  <si>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</si>
  <si>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</si>
  <si>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</si>
  <si>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</si>
  <si>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</si>
  <si>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</si>
  <si>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</si>
  <si>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</si>
  <si>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</si>
  <si>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</si>
  <si>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</si>
  <si>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</si>
  <si>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</si>
  <si>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</si>
  <si>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</si>
  <si>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</si>
  <si>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</si>
  <si>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</si>
  <si>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</si>
  <si>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</si>
  <si>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</si>
  <si>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</si>
  <si>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</si>
  <si>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</si>
  <si>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</si>
  <si>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</si>
  <si>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</si>
  <si>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</si>
  <si>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</si>
  <si>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</si>
  <si>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</si>
  <si>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</si>
  <si>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</si>
  <si>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</si>
  <si>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</si>
  <si>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</si>
  <si>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</si>
  <si>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</si>
  <si>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</si>
  <si>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</si>
  <si>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</si>
  <si>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</si>
  <si>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</si>
  <si>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</si>
  <si>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</si>
  <si>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</si>
  <si>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</si>
  <si>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</si>
  <si>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</si>
  <si>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</si>
  <si>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</si>
  <si>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</si>
  <si>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</si>
  <si>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</si>
  <si>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</si>
  <si>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</si>
  <si>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</si>
  <si>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</si>
  <si>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</si>
  <si>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</si>
  <si>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</si>
  <si>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</si>
  <si>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</si>
  <si>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</si>
  <si>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</si>
  <si>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</si>
  <si>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</si>
  <si>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</si>
  <si>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</si>
  <si>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</si>
  <si>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</si>
  <si>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</si>
  <si>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</si>
  <si>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</si>
  <si>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</si>
  <si>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</si>
  <si>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</si>
  <si>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</si>
  <si>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</si>
  <si>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</si>
  <si>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</si>
  <si>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</si>
  <si>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</si>
  <si>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</si>
  <si>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</si>
  <si>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</si>
  <si>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</si>
  <si>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</si>
  <si>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</si>
  <si>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</si>
  <si>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</si>
  <si>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</si>
  <si>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</si>
  <si>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</si>
  <si>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</si>
  <si>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</si>
  <si>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</si>
  <si>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</si>
  <si>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</si>
  <si>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</si>
  <si>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</si>
  <si>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</si>
  <si>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</si>
  <si>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</si>
  <si>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</si>
  <si>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</si>
  <si>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</si>
  <si>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</si>
  <si>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</si>
  <si>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</si>
  <si>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</si>
  <si>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</si>
  <si>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</si>
  <si>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</si>
  <si>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</si>
  <si>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</si>
  <si>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</si>
  <si>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</si>
  <si>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</si>
  <si>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</si>
  <si>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</si>
  <si>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</si>
  <si>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</si>
  <si>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</si>
  <si>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</si>
  <si>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</si>
  <si>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</si>
  <si>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</si>
  <si>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</si>
  <si>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</si>
  <si>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</si>
  <si>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</si>
  <si>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</si>
  <si>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</si>
  <si>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</si>
  <si>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</si>
  <si>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</si>
  <si>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</si>
  <si>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</si>
  <si>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</si>
  <si>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</si>
  <si>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</si>
  <si>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</si>
  <si>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</si>
  <si>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</si>
  <si>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</si>
  <si>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</si>
  <si>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</si>
  <si>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</si>
  <si>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</si>
  <si>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</si>
  <si>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</si>
  <si>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</si>
  <si>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</si>
  <si>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</si>
  <si>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</si>
  <si>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</si>
  <si>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</si>
  <si>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</si>
  <si>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</si>
  <si>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</si>
  <si>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</si>
  <si>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</si>
  <si>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</si>
  <si>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</si>
  <si>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</si>
  <si>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</si>
  <si>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</si>
  <si>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</si>
  <si>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</si>
  <si>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</si>
  <si>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</si>
  <si>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</si>
  <si>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</si>
  <si>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</si>
  <si>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</si>
  <si>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</si>
  <si>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</si>
  <si>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</si>
  <si>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</si>
  <si>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</si>
  <si>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</si>
  <si>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</si>
  <si>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</si>
  <si>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</si>
  <si>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</si>
  <si>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</si>
  <si>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</si>
  <si>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</si>
  <si>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</si>
  <si>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</si>
  <si>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</si>
  <si>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</si>
  <si>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</si>
  <si>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</si>
  <si>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</si>
  <si>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</si>
  <si>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</si>
  <si>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</si>
  <si>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</si>
  <si>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</si>
  <si>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</si>
  <si>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</si>
  <si>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</si>
  <si>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</si>
  <si>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</si>
  <si>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</si>
  <si>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</si>
  <si>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</si>
  <si>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</si>
  <si>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</si>
  <si>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</si>
  <si>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</si>
  <si>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</si>
  <si>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</si>
  <si>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</si>
  <si>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</si>
  <si>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</si>
  <si>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</si>
  <si>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</si>
  <si>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</si>
  <si>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</si>
  <si>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</si>
  <si>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</si>
  <si>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</si>
  <si>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</si>
  <si>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</si>
  <si>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</si>
  <si>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</si>
  <si>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</si>
  <si>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</si>
  <si>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</si>
  <si>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</si>
  <si>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</si>
  <si>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</si>
  <si>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</si>
  <si>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</si>
  <si>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</si>
  <si>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</si>
  <si>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</si>
  <si>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</si>
  <si>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</si>
  <si>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</si>
  <si>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</si>
  <si>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</si>
  <si>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</si>
  <si>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</si>
  <si>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</si>
  <si>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</si>
  <si>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</si>
  <si>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</si>
  <si>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</si>
  <si>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</si>
  <si>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</si>
  <si>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</si>
  <si>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</si>
  <si>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</si>
  <si>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</si>
  <si>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</si>
  <si>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</si>
  <si>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</si>
  <si>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</si>
  <si>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</si>
  <si>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</si>
  <si>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</si>
  <si>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</si>
  <si>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</si>
  <si>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</si>
  <si>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</si>
  <si>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</si>
  <si>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</si>
  <si>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</si>
  <si>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</si>
  <si>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</si>
  <si>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</si>
  <si>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</si>
  <si>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</si>
  <si>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</si>
  <si>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</si>
  <si>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</si>
  <si>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</si>
  <si>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</si>
  <si>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</si>
  <si>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</si>
  <si>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</si>
  <si>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</si>
  <si>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</si>
  <si>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</si>
  <si>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</si>
  <si>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</si>
  <si>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</si>
  <si>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</si>
  <si>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</si>
  <si>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</si>
  <si>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</si>
  <si>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</si>
  <si>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</si>
  <si>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</si>
  <si>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</si>
  <si>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</si>
  <si>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</si>
  <si>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</si>
  <si>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</si>
  <si>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</si>
  <si>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</si>
  <si>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</si>
  <si>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</si>
  <si>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</si>
  <si>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</si>
  <si>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</si>
  <si>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</si>
  <si>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</si>
  <si>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</si>
  <si>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</si>
  <si>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</si>
  <si>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</si>
  <si>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</si>
  <si>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</si>
  <si>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</si>
  <si>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</si>
  <si>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</si>
  <si>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</si>
  <si>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</si>
  <si>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</si>
  <si>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</si>
  <si>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</si>
  <si>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</si>
  <si>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</si>
  <si>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</si>
  <si>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</si>
  <si>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</si>
  <si>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</si>
  <si>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</si>
  <si>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</si>
  <si>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</si>
  <si>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</si>
  <si>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</si>
  <si>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</si>
  <si>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</si>
  <si>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</si>
  <si>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</si>
  <si>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</si>
  <si>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</si>
  <si>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</si>
  <si>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</si>
  <si>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</si>
  <si>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</si>
  <si>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</si>
  <si>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</si>
  <si>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</si>
  <si>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</si>
  <si>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</si>
  <si>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</si>
  <si>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</si>
  <si>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</si>
  <si>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</si>
  <si>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</si>
  <si>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</si>
  <si>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</si>
  <si>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</si>
  <si>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</si>
  <si>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</si>
  <si>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</si>
  <si>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</si>
  <si>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</si>
  <si>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</si>
  <si>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</si>
  <si>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</si>
  <si>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</si>
  <si>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</si>
  <si>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</si>
  <si>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</si>
  <si>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</si>
  <si>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</si>
  <si>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</si>
  <si>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</si>
  <si>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</si>
  <si>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</si>
  <si>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</si>
  <si>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</si>
  <si>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</si>
  <si>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</si>
  <si>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</si>
  <si>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</si>
  <si>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</si>
  <si>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</si>
  <si>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</si>
  <si>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</si>
  <si>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</si>
  <si>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</si>
  <si>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</si>
  <si>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</si>
  <si>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</si>
  <si>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</si>
  <si>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</si>
  <si>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</si>
  <si>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</si>
  <si>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</si>
  <si>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</si>
  <si>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</si>
  <si>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</si>
  <si>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</si>
  <si>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</si>
  <si>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</si>
  <si>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</si>
  <si>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</si>
  <si>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</si>
  <si>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</si>
  <si>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</si>
  <si>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</si>
  <si>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</si>
  <si>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</si>
  <si>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</si>
  <si>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</si>
  <si>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</si>
  <si>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</si>
  <si>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</si>
  <si>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</si>
  <si>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</si>
  <si>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</si>
  <si>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</si>
  <si>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</si>
  <si>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</si>
  <si>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</si>
  <si>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</si>
  <si>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</si>
  <si>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</si>
  <si>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</si>
  <si>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</si>
  <si>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</si>
  <si>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</si>
  <si>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</si>
  <si>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</si>
  <si>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</si>
  <si>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</si>
  <si>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</si>
  <si>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</si>
  <si>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</si>
  <si>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</si>
  <si>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</si>
  <si>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</si>
  <si>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</si>
  <si>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</si>
  <si>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</si>
  <si>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</si>
  <si>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</si>
  <si>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</si>
  <si>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</si>
  <si>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</si>
  <si>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</si>
  <si>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</si>
  <si>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</si>
  <si>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</si>
  <si>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</si>
  <si>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</si>
  <si>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</si>
  <si>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</si>
  <si>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</si>
  <si>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</si>
  <si>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</si>
  <si>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</si>
  <si>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</si>
  <si>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</si>
  <si>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</si>
  <si>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</si>
  <si>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</si>
  <si>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</si>
  <si>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</si>
  <si>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</si>
  <si>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</si>
  <si>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</si>
  <si>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</si>
  <si>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</si>
  <si>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</si>
  <si>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</si>
  <si>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</si>
  <si>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</si>
  <si>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</si>
  <si>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</si>
  <si>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</si>
  <si>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</si>
  <si>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</si>
  <si>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</si>
  <si>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</si>
  <si>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</si>
  <si>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</si>
  <si>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</si>
  <si>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</si>
  <si>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</si>
  <si>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</si>
  <si>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</si>
  <si>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</si>
  <si>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</si>
  <si>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</si>
  <si>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</si>
  <si>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</si>
  <si>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</si>
  <si>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</si>
  <si>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</si>
  <si>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</si>
  <si>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</si>
  <si>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</si>
  <si>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</si>
  <si>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</si>
  <si>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</si>
  <si>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</si>
  <si>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</si>
  <si>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</si>
  <si>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</si>
  <si>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</si>
  <si>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</si>
  <si>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</si>
  <si>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</si>
  <si>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</si>
  <si>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</si>
  <si>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</si>
  <si>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</si>
  <si>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</si>
  <si>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</si>
  <si>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</si>
  <si>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</si>
  <si>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</si>
  <si>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</si>
  <si>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</si>
  <si>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</si>
  <si>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</si>
  <si>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</si>
  <si>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</si>
  <si>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</si>
  <si>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</si>
  <si>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</si>
  <si>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</si>
  <si>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</si>
  <si>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</si>
  <si>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</si>
  <si>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</si>
  <si>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</si>
  <si>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</si>
  <si>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</si>
  <si>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</si>
  <si>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</si>
  <si>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</si>
  <si>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</si>
  <si>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</si>
  <si>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</si>
  <si>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</si>
  <si>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</si>
  <si>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</si>
  <si>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</si>
  <si>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</si>
  <si>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</si>
  <si>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</si>
  <si>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</si>
  <si>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</si>
  <si>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</si>
  <si>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</si>
  <si>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</si>
  <si>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</si>
  <si>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</si>
  <si>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</si>
  <si>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</si>
  <si>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</si>
  <si>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</si>
  <si>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</si>
  <si>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</si>
  <si>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</si>
  <si>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</si>
  <si>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</si>
  <si>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</si>
  <si>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</si>
  <si>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</si>
  <si>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</si>
  <si>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</si>
  <si>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</si>
  <si>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</si>
  <si>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</si>
  <si>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</si>
  <si>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</si>
  <si>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</si>
  <si>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</si>
  <si>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</si>
  <si>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</si>
  <si>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</si>
  <si>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</si>
  <si>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</si>
  <si>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</si>
  <si>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</si>
  <si>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</si>
  <si>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</si>
  <si>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</si>
  <si>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</si>
  <si>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</si>
  <si>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</si>
  <si>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</si>
  <si>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</si>
  <si>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</si>
  <si>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</si>
  <si>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</si>
  <si>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</si>
  <si>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</si>
  <si>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</si>
  <si>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</si>
  <si>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</si>
  <si>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</si>
  <si>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</si>
  <si>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</si>
  <si>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</si>
  <si>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</si>
  <si>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</si>
  <si>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</si>
  <si>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</si>
  <si>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</si>
  <si>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</si>
  <si>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</si>
  <si>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</si>
  <si>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</si>
  <si>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</si>
  <si>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</si>
  <si>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</si>
  <si>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</si>
  <si>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</si>
  <si>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</si>
  <si>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</si>
  <si>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</si>
  <si>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</si>
  <si>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</si>
  <si>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</si>
  <si>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</si>
  <si>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</si>
  <si>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</si>
  <si>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</si>
  <si>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</si>
  <si>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</si>
  <si>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</si>
  <si>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</si>
  <si>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</si>
  <si>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</si>
  <si>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</si>
  <si>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</si>
  <si>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</si>
  <si>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</si>
  <si>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</si>
  <si>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</si>
  <si>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</si>
  <si>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</si>
  <si>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</si>
  <si>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</si>
  <si>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</si>
  <si>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</si>
  <si>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</si>
  <si>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</si>
  <si>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</si>
  <si>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</si>
  <si>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</si>
  <si>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</si>
  <si>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</si>
  <si>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</si>
  <si>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</si>
  <si>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</si>
  <si>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</si>
  <si>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</si>
  <si>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</si>
  <si>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</si>
  <si>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</si>
  <si>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</si>
  <si>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</si>
  <si>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</si>
  <si>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</si>
  <si>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</si>
  <si>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</si>
  <si>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</si>
  <si>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</si>
  <si>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</si>
  <si>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</si>
  <si>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</si>
  <si>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</si>
  <si>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</si>
  <si>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</si>
  <si>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</si>
  <si>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</si>
  <si>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</si>
  <si>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</si>
  <si>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</si>
  <si>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</si>
  <si>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</si>
  <si>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</si>
  <si>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</si>
  <si>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</si>
  <si>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</si>
  <si>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</si>
  <si>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</si>
  <si>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</si>
  <si>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</si>
  <si>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</si>
  <si>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</si>
  <si>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</si>
  <si>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</si>
  <si>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</si>
  <si>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</si>
  <si>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</si>
  <si>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</si>
  <si>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</si>
  <si>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</si>
  <si>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</si>
  <si>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</si>
  <si>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</si>
  <si>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</si>
  <si>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</si>
  <si>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</si>
  <si>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</si>
  <si>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</si>
  <si>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</si>
  <si>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</si>
  <si>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</si>
  <si>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</si>
  <si>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</si>
  <si>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</si>
  <si>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</si>
  <si>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</si>
  <si>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</si>
  <si>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</si>
  <si>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</si>
  <si>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</si>
  <si>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</si>
  <si>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</si>
  <si>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</si>
  <si>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</si>
  <si>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</si>
  <si>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</si>
  <si>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</si>
  <si>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</si>
  <si>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</si>
  <si>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</si>
  <si>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</si>
  <si>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</si>
  <si>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</si>
  <si>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</si>
  <si>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</si>
  <si>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</si>
  <si>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</si>
  <si>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</si>
  <si>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</si>
  <si>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</si>
  <si>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</si>
  <si>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</si>
  <si>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</si>
  <si>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</si>
  <si>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</si>
  <si>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</si>
  <si>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</si>
  <si>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</si>
  <si>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</si>
  <si>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</si>
  <si>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</si>
  <si>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</si>
  <si>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</si>
  <si>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</si>
  <si>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</si>
  <si>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</si>
  <si>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</si>
  <si>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</si>
  <si>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</si>
  <si>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</si>
  <si>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</si>
  <si>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</si>
  <si>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</si>
  <si>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</si>
  <si>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</si>
  <si>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</si>
  <si>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</si>
  <si>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</si>
  <si>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</si>
  <si>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</si>
  <si>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</si>
  <si>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</si>
  <si>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</si>
  <si>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</si>
  <si>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</si>
  <si>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</si>
  <si>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</si>
  <si>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</si>
  <si>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</si>
  <si>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</si>
  <si>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</si>
  <si>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</si>
  <si>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</si>
  <si>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</si>
  <si>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</si>
  <si>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</si>
  <si>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</si>
  <si>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</si>
  <si>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</si>
  <si>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</si>
  <si>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</si>
  <si>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</si>
  <si>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</si>
  <si>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</si>
  <si>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</si>
  <si>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</si>
  <si>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</si>
  <si>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</si>
  <si>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</si>
  <si>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</si>
  <si>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</si>
  <si>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</si>
  <si>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</si>
  <si>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</si>
  <si>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</si>
  <si>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</si>
  <si>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</si>
  <si>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</si>
  <si>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</si>
  <si>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</si>
  <si>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</si>
  <si>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</si>
  <si>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</si>
  <si>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</si>
  <si>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</si>
  <si>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</si>
  <si>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</si>
  <si>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</si>
  <si>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</si>
  <si>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</si>
  <si>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</si>
  <si>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</si>
  <si>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</si>
  <si>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</si>
  <si>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</si>
  <si>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</si>
  <si>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</si>
  <si>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</si>
  <si>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</si>
  <si>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</si>
  <si>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</si>
  <si>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</si>
  <si>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</si>
  <si>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</si>
  <si>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</si>
  <si>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</si>
  <si>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</si>
  <si>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</si>
  <si>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</si>
  <si>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</si>
  <si>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</si>
  <si>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</si>
  <si>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</si>
  <si>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</si>
  <si>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</si>
  <si>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</si>
  <si>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</si>
  <si>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</si>
  <si>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</si>
  <si>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</si>
  <si>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</si>
  <si>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</si>
  <si>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</si>
  <si>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</si>
  <si>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</si>
  <si>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</si>
  <si>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</si>
  <si>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</si>
  <si>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</si>
  <si>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</si>
  <si>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</si>
  <si>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</si>
  <si>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</si>
  <si>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</si>
  <si>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</si>
  <si>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</si>
  <si>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</si>
  <si>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</si>
  <si>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</si>
  <si>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</si>
  <si>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</si>
  <si>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</si>
  <si>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</si>
  <si>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</si>
  <si>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</si>
  <si>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</si>
  <si>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</si>
  <si>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</si>
  <si>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</si>
  <si>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</si>
  <si>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</si>
  <si>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</si>
  <si>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</si>
  <si>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</si>
  <si>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</si>
  <si>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</si>
  <si>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</si>
  <si>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</si>
  <si>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</si>
  <si>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</si>
  <si>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</si>
  <si>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</si>
  <si>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</si>
  <si>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</si>
  <si>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</si>
  <si>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</si>
  <si>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</si>
  <si>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</si>
  <si>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</si>
  <si>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</si>
  <si>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</si>
  <si>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</si>
  <si>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</si>
  <si>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</si>
  <si>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</si>
  <si>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</si>
  <si>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</si>
  <si>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</si>
  <si>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</si>
  <si>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</si>
  <si>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</si>
  <si>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</si>
  <si>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</si>
  <si>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</si>
  <si>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</si>
  <si>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</si>
  <si>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</si>
  <si>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</si>
  <si>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</si>
  <si>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</si>
  <si>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</si>
  <si>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</si>
  <si>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</si>
  <si>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</si>
  <si>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</si>
  <si>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</si>
  <si>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</si>
  <si>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</si>
  <si>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</si>
  <si>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</si>
  <si>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</si>
  <si>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</si>
  <si>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</si>
  <si>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</si>
  <si>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</si>
  <si>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</si>
  <si>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</si>
  <si>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</si>
  <si>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</si>
  <si>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</si>
  <si>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</si>
  <si>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</si>
  <si>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</si>
  <si>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</si>
  <si>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</si>
  <si>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</si>
  <si>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</si>
  <si>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</si>
  <si>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</si>
  <si>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</si>
  <si>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</si>
  <si>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</si>
  <si>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</si>
  <si>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</si>
  <si>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</si>
  <si>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</si>
  <si>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</si>
  <si>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</si>
  <si>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</si>
  <si>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</si>
  <si>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</si>
  <si>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</si>
  <si>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</si>
  <si>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</si>
  <si>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</si>
  <si>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</si>
  <si>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</si>
  <si>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</si>
  <si>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</si>
  <si>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</si>
  <si>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</si>
  <si>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</si>
  <si>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</si>
  <si>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</si>
  <si>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</si>
  <si>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</si>
  <si>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</si>
  <si>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</si>
  <si>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</si>
  <si>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</si>
  <si>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</si>
  <si>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</si>
  <si>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</si>
  <si>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</si>
  <si>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</si>
  <si>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</si>
  <si>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</si>
  <si>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</si>
  <si>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</si>
  <si>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</si>
  <si>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</si>
  <si>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</si>
  <si>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</si>
  <si>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</si>
  <si>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</si>
  <si>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</si>
  <si>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</si>
  <si>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</si>
  <si>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</si>
  <si>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</si>
  <si>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</si>
  <si>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</si>
  <si>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</si>
  <si>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</si>
  <si>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</si>
  <si>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</si>
  <si>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</si>
  <si>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</si>
  <si>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</si>
  <si>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</si>
  <si>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</si>
  <si>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</si>
  <si>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</si>
  <si>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</si>
  <si>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</si>
  <si>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</si>
  <si>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</si>
  <si>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</si>
  <si>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</si>
  <si>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</si>
  <si>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</si>
  <si>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</si>
  <si>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</si>
  <si>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</si>
  <si>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</si>
  <si>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</si>
  <si>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</si>
  <si>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</si>
  <si>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</si>
  <si>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</si>
  <si>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</si>
  <si>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</si>
  <si>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</si>
  <si>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</si>
  <si>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</si>
  <si>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</si>
  <si>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</si>
  <si>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</si>
  <si>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</si>
  <si>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</si>
  <si>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</si>
  <si>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</si>
  <si>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</si>
  <si>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</si>
  <si>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</si>
  <si>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</si>
  <si>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</si>
  <si>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</si>
  <si>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</si>
  <si>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</si>
  <si>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</si>
  <si>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</si>
  <si>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</si>
  <si>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</si>
  <si>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</si>
  <si>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</si>
  <si>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</si>
  <si>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</si>
  <si>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</si>
  <si>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</si>
  <si>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</si>
  <si>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</si>
  <si>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</si>
  <si>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</si>
  <si>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</si>
  <si>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</si>
  <si>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</si>
  <si>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</si>
  <si>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</si>
  <si>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</si>
  <si>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</si>
  <si>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</si>
  <si>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</si>
  <si>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</si>
  <si>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</si>
  <si>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</si>
  <si>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</si>
  <si>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</si>
  <si>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</si>
  <si>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</si>
  <si>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</si>
  <si>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</si>
  <si>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</si>
  <si>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</si>
  <si>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</si>
  <si>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</si>
  <si>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</si>
  <si>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</si>
  <si>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</si>
  <si>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</si>
  <si>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</si>
  <si>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</si>
  <si>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</si>
  <si>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</si>
  <si>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</si>
  <si>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</si>
  <si>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</si>
  <si>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</si>
  <si>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</si>
  <si>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</si>
  <si>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</si>
  <si>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</si>
  <si>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</si>
  <si>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</si>
  <si>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</si>
  <si>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</si>
  <si>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</si>
  <si>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</si>
  <si>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</si>
  <si>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</si>
  <si>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</si>
  <si>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</si>
  <si>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</si>
  <si>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</si>
  <si>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</si>
  <si>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</si>
  <si>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</si>
  <si>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</si>
  <si>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</si>
  <si>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</si>
  <si>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</si>
  <si>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</si>
  <si>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</si>
  <si>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</si>
  <si>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</si>
  <si>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</si>
  <si>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</si>
  <si>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</si>
  <si>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</si>
  <si>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</si>
  <si>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</si>
  <si>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</si>
  <si>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</si>
  <si>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</si>
  <si>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</si>
  <si>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</si>
  <si>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</si>
  <si>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</si>
  <si>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</si>
  <si>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</si>
  <si>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</si>
  <si>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</si>
  <si>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</si>
  <si>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</si>
  <si>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</si>
  <si>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</si>
  <si>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</si>
  <si>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</si>
  <si>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</si>
  <si>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</si>
  <si>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</si>
  <si>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</si>
  <si>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</si>
  <si>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</si>
  <si>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</si>
  <si>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</si>
  <si>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</si>
  <si>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</si>
  <si>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</si>
  <si>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</si>
  <si>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</si>
  <si>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</si>
  <si>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</si>
  <si>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</si>
  <si>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</si>
  <si>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</si>
  <si>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</si>
  <si>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</si>
  <si>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</si>
  <si>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</si>
  <si>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</si>
  <si>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</si>
  <si>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</si>
  <si>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</si>
  <si>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</si>
  <si>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</si>
  <si>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</si>
  <si>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</si>
  <si>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</si>
  <si>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</si>
  <si>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</si>
  <si>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</si>
  <si>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</si>
  <si>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</si>
  <si>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</si>
  <si>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</si>
  <si>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</si>
  <si>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</si>
  <si>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</si>
  <si>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</si>
  <si>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</si>
  <si>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</si>
  <si>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</si>
  <si>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</si>
  <si>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</si>
  <si>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</si>
  <si>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</si>
  <si>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</si>
  <si>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</si>
  <si>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</si>
  <si>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</si>
  <si>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</si>
  <si>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</si>
  <si>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</si>
  <si>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</si>
  <si>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</si>
  <si>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</si>
  <si>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</si>
  <si>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</si>
  <si>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</si>
  <si>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</si>
  <si>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</si>
  <si>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</si>
  <si>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</si>
  <si>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</si>
  <si>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</si>
  <si>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</si>
  <si>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</si>
  <si>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</si>
  <si>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</si>
  <si>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</si>
  <si>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</si>
  <si>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</si>
  <si>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</si>
  <si>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</si>
  <si>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</si>
  <si>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</si>
  <si>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</si>
  <si>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</si>
  <si>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</si>
  <si>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</si>
  <si>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</si>
  <si>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</si>
  <si>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</si>
  <si>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</si>
  <si>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</si>
  <si>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</si>
  <si>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</si>
  <si>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</si>
  <si>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</si>
  <si>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</si>
  <si>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</si>
  <si>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</si>
  <si>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</si>
  <si>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</si>
  <si>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</si>
  <si>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</si>
  <si>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</si>
  <si>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</si>
  <si>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</si>
  <si>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</si>
  <si>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</si>
  <si>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</si>
  <si>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</si>
  <si>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</si>
  <si>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</si>
  <si>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</si>
  <si>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</si>
  <si>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</si>
  <si>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</si>
  <si>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</si>
  <si>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</si>
  <si>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</si>
  <si>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</si>
  <si>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</si>
  <si>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</si>
  <si>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</si>
  <si>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</si>
  <si>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</si>
  <si>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</si>
  <si>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</si>
  <si>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</si>
  <si>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</si>
  <si>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</si>
  <si>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</si>
  <si>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</si>
  <si>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</si>
  <si>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</si>
  <si>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</si>
  <si>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</si>
  <si>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</si>
  <si>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</si>
  <si>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</si>
  <si>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</si>
  <si>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</si>
  <si>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</si>
  <si>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</si>
  <si>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</si>
  <si>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</si>
  <si>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</si>
  <si>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</si>
  <si>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</si>
  <si>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</si>
  <si>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</si>
  <si>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</si>
  <si>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</si>
  <si>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</si>
  <si>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</si>
  <si>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</si>
  <si>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</si>
  <si>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</si>
  <si>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</si>
  <si>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</si>
  <si>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</si>
  <si>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</si>
  <si>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</si>
  <si>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</si>
  <si>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</si>
  <si>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</si>
  <si>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</si>
  <si>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</si>
  <si>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</si>
  <si>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</si>
  <si>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</si>
  <si>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</si>
  <si>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</si>
  <si>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</si>
  <si>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</si>
  <si>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</si>
  <si>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</si>
  <si>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</si>
  <si>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</si>
  <si>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</si>
  <si>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</si>
  <si>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</si>
  <si>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</si>
  <si>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</si>
  <si>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</si>
  <si>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</si>
  <si>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</si>
  <si>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</si>
  <si>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</si>
  <si>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</si>
  <si>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</si>
  <si>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</si>
  <si>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</si>
  <si>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</si>
  <si>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</si>
  <si>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</si>
  <si>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</si>
  <si>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</si>
  <si>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</si>
  <si>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</si>
  <si>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</si>
  <si>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</si>
  <si>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</si>
  <si>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</si>
  <si>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</si>
  <si>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</si>
  <si>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</si>
  <si>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</si>
  <si>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</si>
  <si>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</si>
  <si>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</si>
  <si>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</si>
  <si>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</si>
  <si>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</si>
  <si>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</si>
  <si>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</si>
  <si>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</si>
  <si>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</si>
  <si>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</si>
  <si>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</si>
  <si>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</si>
  <si>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</si>
  <si>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</si>
  <si>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</si>
  <si>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</si>
  <si>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</si>
  <si>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</si>
  <si>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</si>
  <si>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</si>
  <si>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</si>
  <si>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</si>
  <si>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</si>
  <si>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</si>
  <si>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</si>
  <si>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</si>
  <si>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</si>
  <si>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</si>
  <si>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</si>
  <si>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</si>
  <si>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</si>
  <si>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</si>
  <si>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</si>
  <si>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</si>
  <si>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</si>
  <si>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</si>
  <si>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</si>
  <si>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</si>
  <si>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</si>
  <si>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</si>
  <si>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</si>
  <si>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</si>
  <si>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</si>
  <si>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</si>
  <si>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</si>
  <si>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</si>
  <si>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</si>
  <si>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</si>
  <si>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</si>
  <si>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</si>
  <si>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</si>
  <si>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</si>
  <si>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</si>
  <si>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</si>
  <si>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</si>
  <si>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</si>
  <si>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</si>
  <si>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</si>
  <si>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</si>
  <si>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</si>
  <si>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</si>
  <si>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</si>
  <si>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</si>
  <si>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</si>
  <si>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</si>
  <si>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</si>
  <si>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</si>
  <si>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</si>
  <si>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</si>
  <si>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</si>
  <si>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</si>
  <si>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</si>
  <si>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</si>
  <si>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</si>
  <si>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</si>
  <si>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</si>
  <si>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</si>
  <si>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</si>
  <si>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</si>
  <si>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</si>
  <si>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</si>
  <si>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</si>
  <si>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</si>
  <si>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</si>
  <si>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</si>
  <si>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</si>
  <si>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</si>
  <si>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</si>
  <si>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</si>
  <si>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</si>
  <si>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</si>
  <si>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</si>
  <si>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</si>
  <si>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</si>
  <si>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</si>
  <si>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</si>
  <si>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</si>
  <si>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</si>
  <si>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</si>
  <si>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</si>
  <si>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</si>
  <si>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</si>
  <si>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</si>
  <si>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</si>
  <si>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</si>
  <si>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</si>
  <si>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</si>
  <si>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</si>
  <si>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</si>
  <si>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</si>
  <si>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</si>
  <si>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</si>
  <si>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</si>
  <si>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</si>
  <si>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</si>
  <si>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</si>
  <si>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</si>
  <si>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</si>
  <si>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</si>
  <si>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</si>
  <si>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</si>
  <si>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</si>
  <si>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</si>
  <si>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</si>
  <si>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</si>
  <si>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</si>
  <si>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</si>
  <si>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</si>
  <si>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</si>
  <si>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</si>
  <si>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</si>
  <si>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</si>
  <si>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</si>
  <si>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</si>
  <si>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</si>
  <si>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</si>
  <si>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</si>
  <si>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</si>
  <si>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</si>
  <si>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</si>
  <si>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</si>
  <si>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</si>
  <si>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</si>
  <si>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</si>
  <si>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</si>
  <si>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</si>
  <si>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</si>
  <si>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</si>
  <si>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</si>
  <si>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</si>
  <si>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</si>
  <si>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</si>
  <si>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</si>
  <si>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</si>
  <si>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</si>
  <si>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</si>
  <si>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</si>
  <si>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</si>
  <si>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</si>
  <si>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</si>
  <si>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</si>
  <si>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</si>
  <si>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</si>
  <si>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</si>
  <si>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</si>
  <si>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</si>
  <si>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</si>
  <si>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</si>
  <si>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</si>
  <si>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</si>
  <si>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</si>
  <si>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</si>
  <si>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</si>
  <si>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</si>
  <si>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</si>
  <si>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</si>
  <si>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</si>
  <si>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</si>
  <si>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</si>
  <si>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</si>
  <si>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</si>
  <si>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</si>
  <si>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</si>
  <si>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</si>
  <si>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</si>
  <si>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</si>
  <si>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</si>
  <si>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</si>
  <si>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</si>
  <si>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</si>
  <si>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</si>
  <si>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</si>
  <si>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</si>
  <si>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</si>
  <si>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</si>
  <si>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</si>
  <si>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</si>
  <si>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</si>
  <si>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</si>
  <si>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</si>
  <si>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</si>
  <si>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</si>
  <si>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</si>
  <si>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</si>
  <si>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</si>
  <si>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</si>
  <si>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</si>
  <si>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</si>
  <si>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</si>
  <si>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</si>
  <si>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</si>
  <si>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</si>
  <si>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</si>
  <si>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</si>
  <si>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</si>
  <si>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</si>
  <si>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</si>
  <si>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</si>
  <si>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</si>
  <si>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</si>
  <si>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</si>
  <si>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</si>
  <si>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</si>
  <si>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</si>
  <si>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</si>
  <si>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</si>
  <si>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</si>
  <si>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</si>
  <si>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</si>
  <si>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</si>
  <si>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</si>
  <si>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</si>
  <si>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</si>
  <si>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</si>
  <si>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</si>
  <si>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</si>
  <si>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</si>
  <si>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</si>
  <si>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</si>
  <si>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</si>
  <si>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</si>
  <si>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</si>
  <si>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</si>
  <si>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</si>
  <si>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</si>
  <si>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</si>
  <si>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</si>
  <si>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</si>
  <si>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</si>
  <si>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</si>
  <si>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</si>
  <si>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</si>
  <si>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</si>
  <si>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</si>
  <si>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</si>
  <si>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</si>
  <si>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</si>
  <si>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</si>
  <si>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</si>
  <si>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</si>
  <si>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</si>
  <si>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</si>
  <si>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</si>
  <si>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</si>
  <si>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</si>
  <si>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</si>
  <si>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</si>
  <si>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</si>
  <si>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</si>
  <si>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</si>
  <si>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</si>
  <si>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</si>
  <si>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</si>
  <si>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</si>
  <si>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</si>
  <si>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</si>
  <si>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</si>
  <si>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</si>
  <si>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</si>
  <si>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</si>
  <si>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</si>
  <si>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</si>
  <si>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</si>
  <si>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</si>
  <si>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</si>
  <si>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</si>
  <si>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</si>
  <si>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</si>
  <si>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</si>
  <si>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</si>
  <si>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</si>
  <si>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</si>
  <si>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</si>
  <si>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</si>
  <si>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</si>
  <si>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</si>
  <si>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</si>
  <si>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</si>
  <si>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</si>
  <si>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</si>
  <si>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</si>
  <si>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</si>
  <si>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</si>
  <si>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</si>
  <si>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</si>
  <si>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</si>
  <si>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</si>
  <si>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</si>
  <si>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</si>
  <si>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</si>
  <si>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</si>
  <si>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</si>
  <si>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</si>
  <si>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</si>
  <si>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</si>
  <si>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</si>
  <si>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</si>
  <si>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</si>
  <si>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</si>
  <si>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</si>
  <si>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</si>
  <si>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</si>
  <si>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</si>
  <si>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</si>
  <si>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</si>
  <si>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</si>
  <si>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</si>
  <si>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</si>
  <si>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</si>
  <si>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</si>
  <si>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</si>
  <si>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</si>
  <si>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</si>
  <si>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</si>
  <si>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</si>
  <si>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</si>
  <si>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</si>
  <si>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</si>
  <si>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</si>
  <si>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</si>
  <si>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</si>
  <si>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</si>
  <si>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</si>
  <si>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</si>
  <si>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</si>
  <si>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</si>
  <si>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</si>
  <si>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</si>
  <si>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</si>
  <si>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</si>
  <si>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</si>
  <si>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</si>
  <si>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</si>
  <si>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</si>
  <si>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</si>
  <si>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</si>
  <si>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</si>
  <si>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</si>
  <si>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</si>
  <si>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</si>
  <si>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</si>
  <si>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</si>
  <si>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</si>
  <si>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</si>
  <si>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</si>
  <si>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</si>
  <si>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</si>
  <si>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</si>
  <si>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</si>
  <si>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</si>
  <si>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</si>
  <si>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</si>
  <si>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</si>
  <si>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</si>
  <si>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</si>
  <si>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</si>
  <si>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</si>
  <si>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</si>
  <si>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</si>
  <si>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</si>
  <si>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</si>
  <si>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</si>
  <si>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</si>
  <si>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</si>
  <si>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</si>
  <si>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</si>
  <si>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</si>
  <si>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</si>
  <si>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</si>
  <si>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</si>
  <si>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</si>
  <si>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</si>
  <si>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</si>
  <si>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</si>
  <si>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</si>
  <si>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</si>
  <si>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</si>
  <si>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</si>
  <si>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</si>
  <si>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</si>
  <si>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</si>
  <si>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</si>
  <si>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</si>
  <si>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</si>
  <si>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</si>
  <si>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</si>
  <si>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</si>
  <si>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</si>
  <si>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</si>
  <si>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</si>
  <si>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</si>
  <si>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</si>
  <si>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</si>
  <si>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</si>
  <si>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</si>
  <si>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</si>
  <si>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</si>
  <si>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</si>
  <si>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</si>
  <si>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</si>
  <si>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</si>
  <si>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</si>
  <si>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</si>
  <si>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</si>
  <si>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</si>
  <si>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</si>
  <si>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</si>
  <si>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</si>
  <si>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</si>
  <si>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</si>
  <si>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</si>
  <si>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</si>
  <si>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</si>
  <si>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</si>
  <si>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</si>
  <si>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</si>
  <si>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</si>
  <si>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</si>
  <si>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</si>
  <si>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</si>
  <si>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</si>
  <si>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</si>
  <si>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</si>
  <si>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</si>
  <si>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</si>
  <si>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</si>
  <si>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</si>
  <si>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</si>
  <si>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</si>
  <si>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</si>
  <si>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</si>
  <si>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</si>
  <si>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</si>
  <si>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</si>
  <si>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</si>
  <si>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</si>
  <si>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</si>
  <si>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</si>
  <si>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</si>
  <si>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</si>
  <si>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</si>
  <si>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</si>
  <si>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</si>
  <si>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</si>
  <si>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</si>
  <si>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</si>
  <si>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</si>
  <si>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</si>
  <si>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</si>
  <si>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</si>
  <si>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</si>
  <si>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</si>
  <si>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</si>
  <si>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</si>
  <si>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</si>
  <si>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</si>
  <si>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</si>
  <si>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</si>
  <si>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</si>
  <si>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</si>
  <si>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</si>
  <si>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</si>
  <si>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</si>
  <si>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</si>
  <si>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</si>
  <si>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</si>
  <si>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</si>
  <si>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</si>
  <si>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</si>
  <si>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</si>
  <si>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</si>
  <si>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</si>
  <si>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</si>
  <si>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</si>
  <si>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</si>
  <si>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</si>
  <si>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</si>
  <si>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</si>
  <si>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</si>
  <si>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</si>
  <si>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</si>
  <si>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</si>
  <si>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</si>
  <si>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</si>
  <si>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</si>
  <si>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</si>
  <si>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</si>
  <si>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</si>
  <si>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</si>
  <si>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</si>
  <si>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</si>
  <si>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</si>
  <si>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</si>
  <si>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</si>
  <si>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</si>
  <si>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</si>
  <si>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</si>
  <si>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</si>
  <si>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</si>
  <si>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</si>
  <si>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</si>
  <si>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</si>
  <si>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</si>
  <si>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</si>
  <si>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</si>
  <si>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</si>
  <si>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</si>
  <si>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</si>
  <si>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</si>
  <si>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</si>
  <si>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</si>
  <si>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</si>
  <si>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</si>
  <si>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</si>
  <si>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</si>
  <si>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</si>
  <si>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</si>
  <si>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</si>
  <si>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</si>
  <si>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</si>
  <si>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</si>
  <si>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</si>
  <si>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</si>
  <si>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</si>
  <si>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</si>
  <si>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</si>
  <si>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</si>
  <si>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</si>
  <si>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</si>
  <si>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</si>
  <si>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</si>
  <si>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</si>
  <si>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</si>
  <si>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</si>
  <si>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</si>
  <si>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</si>
  <si>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</si>
  <si>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</si>
  <si>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</si>
  <si>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</si>
  <si>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</si>
  <si>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</si>
  <si>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</si>
  <si>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</si>
  <si>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</si>
  <si>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</si>
  <si>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</si>
  <si>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</si>
  <si>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</si>
  <si>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</si>
  <si>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</si>
  <si>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</si>
  <si>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</si>
  <si>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</si>
  <si>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</si>
  <si>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</si>
  <si>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</si>
  <si>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</si>
  <si>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</si>
  <si>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</si>
  <si>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</si>
  <si>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</si>
  <si>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</si>
  <si>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</si>
  <si>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</si>
  <si>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</si>
  <si>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</si>
  <si>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</si>
  <si>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</si>
  <si>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</si>
  <si>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</si>
  <si>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</si>
  <si>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</si>
  <si>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</si>
  <si>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</si>
  <si>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</si>
  <si>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</si>
  <si>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</si>
  <si>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</si>
  <si>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</si>
  <si>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</si>
  <si>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</si>
  <si>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</si>
  <si>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</si>
  <si>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</si>
  <si>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</si>
  <si>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</si>
  <si>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</si>
  <si>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</si>
  <si>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</si>
  <si>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</si>
  <si>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</si>
  <si>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</si>
  <si>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</si>
  <si>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</si>
  <si>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</si>
  <si>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</si>
  <si>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</si>
  <si>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</si>
  <si>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</si>
  <si>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</si>
  <si>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</si>
  <si>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</si>
  <si>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</si>
  <si>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</si>
  <si>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</si>
  <si>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</si>
  <si>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</si>
  <si>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</si>
  <si>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</si>
  <si>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</si>
  <si>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</si>
  <si>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</si>
  <si>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</si>
  <si>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</si>
  <si>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</si>
  <si>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</si>
  <si>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</si>
  <si>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</si>
  <si>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</si>
  <si>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</si>
  <si>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</si>
  <si>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</si>
  <si>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</si>
  <si>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</si>
  <si>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</si>
  <si>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</si>
  <si>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</si>
  <si>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</si>
  <si>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</si>
  <si>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</si>
  <si>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</si>
  <si>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</si>
  <si>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</si>
  <si>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</si>
  <si>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</si>
  <si>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</si>
  <si>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</si>
  <si>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</si>
  <si>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</si>
  <si>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</si>
  <si>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</si>
  <si>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</si>
  <si>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</si>
  <si>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</si>
  <si>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</si>
  <si>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</si>
  <si>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</si>
  <si>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</si>
  <si>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</si>
  <si>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</si>
  <si>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</si>
  <si>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</si>
  <si>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</si>
  <si>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</si>
  <si>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</si>
  <si>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</si>
  <si>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</si>
  <si>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</si>
  <si>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</si>
  <si>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</si>
  <si>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</si>
  <si>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</si>
  <si>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</si>
  <si>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</si>
  <si>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</si>
  <si>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</si>
  <si>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</si>
  <si>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</si>
  <si>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</si>
  <si>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</si>
  <si>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</si>
  <si>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</si>
  <si>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</si>
  <si>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</si>
  <si>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</si>
  <si>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</si>
  <si>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</si>
  <si>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</si>
  <si>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</si>
  <si>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</si>
  <si>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</si>
  <si>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</si>
  <si>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</si>
  <si>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</si>
  <si>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</si>
  <si>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</si>
  <si>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</si>
  <si>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</si>
  <si>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</si>
  <si>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</si>
  <si>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</si>
  <si>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</si>
  <si>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</si>
  <si>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</si>
  <si>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</si>
  <si>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</si>
  <si>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</si>
  <si>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</si>
  <si>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</si>
  <si>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</si>
  <si>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</si>
  <si>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</si>
  <si>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</si>
  <si>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</si>
  <si>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</si>
  <si>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</si>
  <si>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</si>
  <si>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</si>
  <si>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</si>
  <si>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</si>
  <si>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</si>
  <si>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</si>
  <si>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</si>
  <si>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</si>
  <si>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</si>
  <si>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</si>
  <si>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</si>
  <si>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</si>
  <si>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</si>
  <si>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</si>
  <si>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</si>
  <si>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</si>
  <si>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</si>
  <si>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</si>
  <si>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</si>
  <si>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</si>
  <si>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</si>
  <si>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</si>
  <si>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</si>
  <si>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</si>
  <si>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</si>
  <si>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</si>
  <si>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</si>
  <si>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</si>
  <si>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</si>
  <si>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</si>
  <si>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</si>
  <si>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</si>
  <si>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</si>
  <si>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</si>
  <si>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</si>
  <si>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</si>
  <si>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</si>
  <si>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</si>
  <si>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</si>
  <si>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</si>
  <si>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</si>
  <si>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</si>
  <si>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</si>
  <si>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</si>
  <si>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</si>
  <si>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</si>
  <si>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</si>
  <si>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</si>
  <si>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</si>
  <si>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</si>
  <si>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</si>
  <si>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</si>
  <si>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</si>
  <si>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</si>
  <si>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</si>
  <si>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</si>
  <si>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</si>
  <si>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</si>
  <si>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</si>
  <si>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</si>
  <si>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</si>
  <si>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</si>
  <si>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</si>
  <si>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</si>
  <si>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</si>
  <si>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</si>
  <si>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</si>
  <si>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</si>
  <si>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</si>
  <si>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</si>
  <si>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</si>
  <si>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</si>
  <si>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</si>
  <si>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</si>
  <si>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</si>
  <si>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</si>
  <si>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</si>
  <si>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</si>
  <si>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</si>
  <si>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</si>
  <si>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</si>
  <si>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</si>
  <si>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</si>
  <si>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</si>
  <si>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</si>
  <si>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</si>
  <si>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</si>
  <si>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</si>
  <si>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</si>
  <si>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</si>
  <si>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</si>
  <si>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</si>
  <si>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</si>
  <si>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</si>
  <si>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</si>
  <si>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</si>
  <si>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</si>
  <si>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</si>
  <si>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</si>
  <si>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</si>
  <si>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</si>
  <si>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</si>
  <si>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</si>
  <si>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</si>
  <si>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</si>
  <si>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</si>
  <si>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</si>
  <si>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</si>
  <si>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</si>
  <si>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</si>
  <si>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</si>
  <si>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</si>
  <si>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</si>
  <si>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</si>
  <si>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</si>
  <si>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</si>
  <si>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</si>
  <si>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</si>
  <si>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</si>
  <si>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</si>
  <si>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</si>
  <si>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</si>
  <si>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</si>
  <si>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</si>
  <si>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</si>
  <si>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</si>
  <si>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</si>
  <si>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</si>
  <si>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</si>
  <si>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</si>
  <si>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</si>
  <si>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</si>
  <si>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</si>
  <si>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</si>
  <si>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</si>
  <si>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</si>
  <si>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</si>
  <si>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</si>
  <si>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</si>
  <si>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</si>
  <si>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</si>
  <si>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</si>
  <si>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</si>
  <si>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</si>
  <si>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</si>
  <si>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</si>
  <si>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</si>
  <si>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</si>
  <si>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</si>
  <si>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</si>
  <si>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</si>
  <si>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</si>
  <si>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</si>
  <si>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</si>
  <si>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</si>
  <si>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</si>
  <si>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</si>
  <si>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</si>
  <si>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</si>
  <si>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</si>
  <si>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</si>
  <si>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</si>
  <si>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</si>
  <si>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</si>
  <si>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</si>
  <si>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</si>
  <si>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</si>
  <si>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</si>
  <si>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</si>
  <si>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</si>
  <si>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</si>
  <si>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</si>
  <si>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</si>
  <si>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</si>
  <si>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</si>
  <si>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</si>
  <si>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</si>
  <si>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</si>
  <si>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</si>
  <si>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</si>
  <si>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</si>
  <si>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</si>
  <si>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</si>
  <si>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</si>
  <si>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</si>
  <si>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</si>
  <si>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</si>
  <si>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</si>
  <si>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</si>
  <si>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</si>
  <si>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</si>
  <si>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</si>
  <si>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</si>
  <si>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</si>
  <si>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</si>
  <si>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</si>
  <si>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</si>
  <si>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</si>
  <si>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</si>
  <si>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</si>
  <si>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</si>
  <si>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</si>
  <si>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</si>
  <si>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</si>
  <si>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</si>
  <si>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</si>
  <si>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</si>
  <si>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</si>
  <si>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</si>
  <si>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</si>
  <si>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</si>
  <si>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</si>
  <si>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</si>
  <si>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</si>
  <si>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</si>
  <si>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</si>
  <si>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</si>
  <si>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</si>
  <si>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</si>
  <si>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</si>
  <si>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</si>
  <si>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</si>
  <si>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</si>
  <si>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</si>
  <si>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</si>
  <si>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</si>
  <si>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</si>
  <si>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</si>
  <si>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</si>
  <si>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</si>
  <si>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</si>
  <si>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</si>
  <si>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</si>
  <si>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</si>
  <si>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</si>
  <si>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</si>
  <si>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</si>
  <si>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</si>
  <si>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</si>
  <si>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</si>
  <si>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</si>
  <si>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</si>
  <si>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</si>
  <si>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</si>
  <si>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</si>
  <si>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</si>
  <si>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</si>
  <si>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</si>
  <si>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</si>
  <si>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</si>
  <si>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</si>
  <si>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</si>
  <si>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</si>
  <si>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</si>
  <si>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</si>
  <si>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</si>
  <si>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</si>
  <si>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</si>
  <si>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</si>
  <si>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</si>
  <si>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</si>
  <si>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</si>
  <si>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</si>
  <si>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</si>
  <si>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</si>
  <si>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</si>
  <si>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</si>
  <si>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</si>
  <si>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</si>
  <si>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</si>
  <si>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</si>
  <si>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</si>
  <si>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</si>
  <si>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</si>
  <si>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</si>
  <si>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</si>
  <si>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</si>
  <si>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</si>
  <si>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</si>
  <si>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</si>
  <si>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</si>
  <si>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</si>
  <si>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</si>
  <si>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</si>
  <si>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</si>
  <si>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</si>
  <si>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</si>
  <si>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</si>
  <si>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</si>
  <si>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</si>
  <si>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</si>
  <si>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</si>
  <si>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</si>
  <si>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</si>
  <si>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</si>
  <si>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</si>
  <si>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</si>
  <si>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</si>
  <si>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</si>
  <si>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</si>
  <si>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</si>
  <si>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</si>
  <si>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</si>
  <si>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</si>
  <si>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</si>
  <si>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</si>
  <si>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</si>
  <si>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</si>
  <si>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</si>
  <si>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</si>
  <si>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</si>
  <si>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</si>
  <si>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</si>
  <si>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</si>
  <si>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</si>
  <si>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</si>
  <si>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</si>
  <si>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</si>
  <si>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</si>
  <si>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</si>
  <si>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</si>
  <si>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</si>
  <si>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</si>
  <si>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</si>
  <si>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</si>
  <si>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</si>
  <si>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</si>
  <si>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</si>
  <si>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</si>
  <si>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</si>
  <si>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</si>
  <si>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</si>
  <si>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</si>
  <si>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</si>
  <si>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</si>
  <si>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</si>
  <si>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</si>
  <si>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</si>
  <si>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</si>
  <si>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</si>
  <si>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</si>
  <si>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</si>
  <si>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</si>
  <si>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</si>
  <si>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</si>
  <si>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</si>
  <si>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</si>
  <si>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</si>
  <si>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</si>
  <si>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</si>
  <si>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</si>
  <si>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</si>
  <si>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</si>
  <si>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</si>
  <si>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</si>
  <si>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</si>
  <si>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</si>
  <si>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</si>
  <si>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</si>
  <si>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</si>
  <si>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</si>
  <si>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</si>
  <si>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</si>
  <si>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</si>
  <si>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</si>
  <si>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</si>
  <si>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</si>
  <si>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</si>
  <si>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</si>
  <si>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</si>
  <si>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</si>
  <si>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</si>
  <si>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</si>
  <si>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</si>
  <si>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</si>
  <si>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</si>
  <si>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</si>
  <si>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</si>
  <si>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</si>
  <si>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</si>
  <si>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</si>
  <si>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</si>
  <si>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</si>
  <si>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</si>
  <si>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</si>
  <si>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</si>
  <si>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</si>
  <si>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</si>
  <si>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</si>
  <si>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</si>
  <si>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</si>
  <si>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</si>
  <si>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</si>
  <si>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</si>
  <si>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</si>
  <si>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</si>
  <si>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</si>
  <si>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</si>
  <si>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</si>
  <si>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</si>
  <si>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</si>
  <si>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</si>
  <si>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</si>
  <si>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</si>
  <si>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</si>
  <si>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</si>
  <si>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</si>
  <si>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</si>
  <si>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</si>
  <si>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</si>
  <si>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</si>
  <si>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</si>
  <si>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</si>
  <si>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</si>
  <si>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</si>
  <si>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</si>
  <si>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</si>
  <si>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</si>
  <si>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</si>
  <si>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</si>
  <si>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</si>
  <si>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</si>
  <si>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</si>
  <si>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</si>
  <si>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</si>
  <si>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</si>
  <si>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</si>
  <si>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</si>
  <si>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</si>
  <si>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</si>
  <si>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</si>
  <si>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</si>
  <si>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</si>
  <si>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</si>
  <si>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</si>
  <si>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</si>
  <si>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</si>
  <si>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</si>
  <si>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</si>
  <si>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</si>
  <si>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</si>
  <si>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</si>
  <si>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</si>
  <si>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</si>
  <si>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</si>
  <si>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</si>
  <si>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</si>
  <si>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</si>
  <si>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</si>
  <si>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</si>
  <si>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</si>
  <si>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</si>
  <si>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</si>
  <si>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</si>
  <si>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</si>
  <si>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</si>
  <si>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</si>
  <si>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</si>
  <si>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</si>
  <si>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</si>
  <si>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</si>
  <si>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</si>
  <si>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</si>
  <si>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</si>
  <si>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</si>
  <si>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</si>
  <si>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</si>
  <si>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</si>
  <si>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</si>
  <si>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</si>
  <si>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</si>
  <si>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</si>
  <si>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</si>
  <si>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</si>
  <si>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</si>
  <si>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</si>
  <si>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</si>
  <si>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</si>
  <si>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</si>
  <si>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</si>
  <si>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</si>
  <si>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</si>
  <si>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</si>
  <si>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</si>
  <si>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</si>
  <si>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</si>
  <si>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</si>
  <si>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</si>
  <si>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</si>
  <si>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</si>
  <si>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</si>
  <si>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</si>
  <si>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</si>
  <si>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</si>
  <si>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</si>
  <si>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</si>
  <si>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</si>
  <si>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</si>
  <si>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</si>
  <si>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</si>
  <si>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</si>
  <si>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</si>
  <si>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</si>
  <si>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</si>
  <si>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</si>
  <si>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</si>
  <si>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</si>
  <si>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</si>
  <si>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</si>
  <si>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</si>
  <si>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</si>
  <si>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</si>
  <si>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</si>
  <si>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</si>
  <si>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</si>
  <si>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</si>
  <si>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</si>
  <si>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</si>
  <si>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</si>
  <si>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</si>
  <si>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</si>
  <si>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</si>
  <si>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</si>
  <si>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</si>
  <si>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</si>
  <si>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</si>
  <si>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</si>
  <si>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</si>
  <si>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</si>
  <si>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</si>
  <si>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</si>
  <si>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</si>
  <si>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</si>
  <si>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</si>
  <si>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</si>
  <si>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</si>
  <si>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</si>
  <si>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</si>
  <si>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</si>
  <si>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</si>
  <si>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</si>
  <si>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</si>
  <si>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</si>
  <si>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</si>
  <si>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</si>
  <si>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</si>
  <si>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</si>
  <si>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</si>
  <si>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</si>
  <si>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</si>
  <si>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</si>
  <si>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</si>
  <si>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</si>
  <si>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</si>
  <si>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</si>
  <si>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</si>
  <si>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</si>
  <si>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</si>
  <si>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</si>
  <si>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</si>
  <si>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</si>
  <si>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</si>
  <si>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</si>
  <si>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</si>
  <si>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</si>
  <si>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</si>
  <si>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</si>
  <si>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</si>
  <si>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</si>
  <si>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</si>
  <si>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</si>
  <si>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</si>
  <si>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</si>
  <si>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</si>
  <si>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</si>
  <si>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</si>
  <si>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</si>
  <si>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</si>
  <si>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</si>
  <si>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</si>
  <si>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</si>
  <si>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</si>
  <si>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</si>
  <si>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</si>
  <si>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</si>
  <si>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</si>
  <si>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</si>
  <si>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</si>
  <si>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</si>
  <si>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</si>
  <si>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</si>
  <si>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</si>
  <si>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</si>
  <si>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</si>
  <si>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</si>
  <si>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</si>
  <si>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</si>
  <si>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</si>
  <si>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</si>
  <si>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</si>
  <si>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</si>
  <si>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</si>
  <si>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</si>
  <si>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</si>
  <si>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</si>
  <si>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</si>
  <si>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</si>
  <si>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</si>
  <si>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</si>
  <si>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</si>
  <si>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</si>
  <si>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</si>
  <si>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</si>
  <si>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</si>
  <si>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</si>
  <si>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</si>
  <si>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</si>
  <si>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</si>
  <si>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</si>
  <si>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</si>
  <si>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</si>
  <si>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</si>
  <si>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</si>
  <si>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</si>
  <si>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</si>
  <si>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</si>
  <si>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</si>
  <si>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</si>
  <si>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</si>
  <si>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</si>
  <si>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</si>
  <si>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</si>
  <si>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</si>
  <si>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</si>
  <si>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</si>
  <si>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</si>
  <si>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</si>
  <si>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</si>
  <si>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</si>
  <si>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</si>
  <si>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</si>
  <si>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</si>
  <si>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</si>
  <si>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</si>
  <si>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</si>
  <si>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</si>
  <si>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</si>
  <si>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</si>
  <si>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</si>
  <si>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</si>
  <si>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</si>
  <si>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</si>
  <si>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</si>
  <si>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</si>
  <si>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</si>
  <si>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</si>
  <si>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</si>
  <si>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</si>
  <si>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</si>
  <si>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</si>
  <si>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</si>
  <si>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</si>
  <si>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</si>
  <si>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</si>
  <si>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</si>
  <si>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</si>
  <si>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</si>
  <si>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</si>
  <si>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</si>
  <si>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</si>
  <si>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</si>
  <si>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</si>
  <si>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</si>
  <si>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</si>
  <si>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</si>
  <si>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</si>
  <si>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</si>
  <si>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</si>
  <si>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</si>
  <si>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</si>
  <si>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</si>
  <si>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</si>
  <si>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</si>
  <si>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</si>
  <si>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</si>
  <si>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</si>
  <si>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</si>
  <si>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</si>
  <si>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</si>
  <si>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</si>
  <si>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</si>
  <si>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</si>
  <si>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</si>
  <si>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</si>
  <si>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</si>
  <si>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</si>
  <si>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</si>
  <si>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</si>
  <si>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</si>
  <si>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</si>
  <si>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</si>
  <si>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</si>
  <si>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</si>
  <si>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</si>
  <si>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</si>
  <si>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</si>
  <si>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</si>
  <si>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</si>
  <si>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</si>
  <si>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</si>
  <si>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</si>
  <si>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</si>
  <si>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</si>
  <si>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</si>
  <si>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</si>
  <si>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</si>
  <si>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</si>
  <si>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</si>
  <si>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</si>
  <si>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</si>
  <si>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</si>
  <si>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</si>
  <si>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</si>
  <si>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</si>
  <si>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</si>
  <si>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</si>
  <si>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</si>
  <si>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</si>
  <si>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</si>
  <si>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</si>
  <si>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</si>
  <si>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</si>
  <si>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</si>
  <si>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</si>
  <si>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</si>
  <si>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</si>
  <si>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</si>
  <si>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</si>
  <si>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</si>
  <si>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</si>
  <si>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</si>
  <si>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</si>
  <si>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</si>
  <si>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</si>
  <si>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</si>
  <si>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</si>
  <si>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</si>
  <si>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</si>
  <si>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</si>
  <si>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</si>
  <si>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</si>
  <si>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</si>
  <si>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</si>
  <si>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</si>
  <si>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</si>
  <si>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</si>
  <si>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</si>
  <si>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</si>
  <si>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</si>
  <si>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</si>
  <si>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</si>
  <si>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</si>
  <si>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</si>
  <si>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</si>
  <si>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</si>
  <si>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</si>
  <si>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</si>
  <si>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</si>
  <si>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</si>
  <si>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</si>
  <si>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</si>
  <si>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</si>
  <si>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</si>
  <si>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</si>
  <si>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</si>
  <si>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</si>
  <si>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</si>
  <si>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</si>
  <si>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</si>
  <si>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</si>
  <si>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</si>
  <si>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</si>
  <si>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</si>
  <si>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</si>
  <si>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</si>
  <si>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</si>
  <si>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</si>
  <si>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</si>
  <si>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</si>
  <si>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</si>
  <si>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</si>
  <si>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</si>
  <si>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</si>
  <si>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</si>
  <si>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</si>
  <si>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</si>
  <si>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</si>
  <si>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</si>
  <si>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</si>
  <si>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</si>
  <si>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</si>
  <si>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</si>
  <si>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</si>
  <si>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</si>
  <si>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</si>
  <si>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</si>
  <si>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</si>
  <si>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</si>
  <si>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</si>
  <si>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</si>
  <si>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</si>
  <si>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</si>
  <si>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</si>
  <si>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</si>
  <si>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</si>
  <si>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</si>
  <si>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</si>
  <si>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</si>
  <si>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</si>
  <si>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</si>
  <si>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</si>
  <si>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</si>
  <si>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</si>
  <si>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</si>
  <si>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</si>
  <si>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</si>
  <si>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</si>
  <si>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</si>
  <si>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</si>
  <si>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</si>
  <si>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</si>
  <si>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</si>
  <si>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</si>
  <si>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</si>
  <si>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</si>
  <si>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</si>
  <si>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</si>
  <si>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</si>
  <si>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</si>
  <si>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</si>
  <si>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</si>
  <si>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</si>
  <si>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</si>
  <si>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</si>
  <si>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</si>
  <si>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</si>
  <si>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</si>
  <si>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</si>
  <si>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</si>
  <si>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</si>
  <si>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</si>
  <si>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</si>
  <si>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</si>
  <si>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</si>
  <si>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</si>
  <si>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</si>
  <si>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</si>
  <si>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</si>
  <si>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</si>
  <si>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</si>
  <si>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</si>
  <si>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</si>
  <si>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</si>
  <si>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</si>
  <si>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</si>
  <si>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</si>
  <si>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</si>
  <si>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</si>
  <si>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</si>
  <si>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</si>
  <si>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</si>
  <si>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</si>
  <si>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</si>
  <si>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</si>
  <si>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</si>
  <si>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</si>
  <si>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</si>
  <si>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</si>
  <si>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</si>
  <si>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</si>
  <si>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</si>
  <si>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</si>
  <si>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</si>
  <si>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</si>
  <si>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</si>
  <si>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</si>
  <si>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</si>
  <si>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</si>
  <si>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</si>
  <si>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</si>
  <si>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</si>
  <si>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</si>
  <si>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</si>
  <si>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</si>
  <si>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</si>
  <si>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</si>
  <si>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</si>
  <si>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</si>
  <si>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</si>
  <si>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</si>
  <si>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</si>
  <si>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</si>
  <si>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</si>
  <si>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</si>
  <si>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</si>
  <si>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</si>
  <si>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</si>
  <si>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</si>
  <si>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</si>
  <si>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</si>
  <si>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</si>
  <si>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</si>
  <si>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</si>
  <si>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</si>
  <si>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</si>
  <si>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</si>
  <si>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</si>
  <si>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</si>
  <si>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</si>
  <si>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</si>
  <si>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</si>
  <si>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</si>
  <si>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</si>
  <si>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</si>
  <si>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</si>
  <si>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</si>
  <si>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</si>
  <si>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</si>
  <si>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</si>
  <si>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</si>
  <si>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</si>
  <si>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</si>
  <si>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</si>
  <si>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</si>
  <si>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</si>
  <si>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</si>
  <si>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</si>
  <si>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</si>
  <si>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</si>
  <si>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</si>
  <si>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</si>
  <si>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</si>
  <si>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</si>
  <si>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</si>
  <si>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</si>
  <si>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</si>
  <si>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</si>
  <si>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</si>
  <si>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</si>
  <si>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</si>
  <si>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</si>
  <si>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</si>
  <si>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</si>
  <si>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</si>
  <si>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</si>
  <si>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</si>
  <si>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</si>
  <si>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</si>
  <si>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</si>
  <si>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</si>
  <si>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</si>
  <si>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</si>
  <si>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</si>
  <si>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</si>
  <si>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</si>
  <si>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</si>
  <si>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</si>
  <si>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</si>
  <si>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</si>
  <si>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</si>
  <si>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</si>
  <si>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</si>
  <si>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</si>
  <si>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</si>
  <si>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</si>
  <si>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</si>
  <si>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</si>
  <si>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</si>
  <si>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</si>
  <si>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</si>
  <si>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</si>
  <si>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</si>
  <si>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</si>
  <si>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</si>
  <si>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</si>
  <si>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</si>
  <si>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</si>
  <si>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</si>
  <si>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</si>
  <si>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</si>
  <si>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</si>
  <si>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</si>
  <si>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</si>
  <si>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</si>
  <si>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</si>
  <si>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</si>
  <si>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</si>
  <si>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</si>
  <si>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</si>
  <si>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</si>
  <si>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</si>
  <si>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</si>
  <si>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</si>
  <si>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</si>
  <si>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</si>
  <si>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</si>
  <si>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</si>
  <si>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</si>
  <si>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</si>
  <si>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</si>
  <si>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</si>
  <si>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</si>
  <si>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</si>
  <si>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</si>
  <si>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</si>
  <si>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</si>
  <si>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</si>
  <si>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</si>
  <si>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</si>
  <si>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</si>
  <si>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</si>
  <si>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</si>
  <si>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</si>
  <si>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</si>
  <si>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</si>
  <si>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</si>
  <si>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</si>
  <si>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</si>
  <si>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</si>
  <si>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</si>
  <si>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</si>
  <si>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</si>
  <si>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</si>
  <si>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</si>
  <si>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</si>
  <si>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</si>
  <si>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</si>
  <si>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</si>
  <si>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</si>
  <si>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</si>
  <si>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</si>
  <si>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</si>
  <si>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</si>
  <si>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</si>
  <si>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</si>
  <si>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</si>
  <si>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</si>
  <si>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</si>
  <si>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</si>
  <si>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</si>
  <si>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</si>
  <si>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</si>
  <si>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</si>
  <si>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</si>
  <si>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</si>
  <si>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</si>
  <si>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</si>
  <si>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</si>
  <si>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</si>
  <si>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</si>
  <si>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</si>
  <si>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</si>
  <si>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</si>
  <si>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</si>
  <si>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</si>
  <si>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</si>
  <si>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</si>
  <si>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</si>
  <si>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</si>
  <si>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</si>
  <si>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</si>
  <si>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</si>
  <si>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</si>
  <si>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</si>
  <si>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</si>
  <si>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</si>
  <si>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</si>
  <si>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</si>
  <si>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</si>
  <si>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</si>
  <si>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</si>
  <si>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</si>
  <si>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</si>
  <si>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</si>
  <si>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</si>
  <si>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</si>
  <si>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</si>
  <si>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</si>
  <si>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</si>
  <si>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</si>
  <si>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</si>
  <si>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</si>
  <si>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</si>
  <si>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</si>
  <si>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</si>
  <si>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</si>
  <si>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</si>
  <si>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</si>
  <si>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</si>
  <si>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</si>
  <si>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</si>
  <si>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</si>
  <si>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</si>
  <si>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</si>
  <si>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</si>
  <si>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</si>
  <si>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</si>
  <si>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</si>
  <si>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</si>
  <si>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</si>
  <si>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</si>
  <si>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</si>
  <si>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</si>
  <si>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</si>
  <si>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</si>
  <si>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</si>
  <si>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</si>
  <si>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</si>
  <si>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</si>
  <si>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</si>
  <si>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</si>
  <si>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</si>
  <si>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</si>
  <si>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</si>
  <si>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</si>
  <si>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</si>
  <si>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</si>
  <si>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</si>
  <si>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</si>
  <si>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</si>
  <si>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</si>
  <si>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</si>
  <si>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</si>
  <si>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</si>
  <si>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</si>
  <si>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</si>
  <si>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</si>
  <si>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</si>
  <si>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</si>
  <si>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</si>
  <si>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</si>
  <si>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</si>
  <si>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</si>
  <si>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</si>
  <si>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</si>
  <si>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</si>
  <si>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</si>
  <si>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</si>
  <si>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</si>
  <si>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</si>
  <si>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</si>
  <si>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</si>
  <si>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</si>
  <si>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</si>
  <si>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</si>
  <si>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</si>
  <si>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</si>
  <si>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</si>
  <si>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</si>
  <si>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</si>
  <si>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</si>
  <si>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</si>
  <si>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</si>
  <si>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</si>
  <si>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</si>
  <si>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</si>
  <si>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</si>
  <si>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</si>
  <si>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</si>
  <si>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</si>
  <si>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</si>
  <si>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</si>
  <si>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</si>
  <si>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</si>
  <si>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</si>
  <si>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</si>
  <si>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</si>
  <si>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</si>
  <si>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</si>
  <si>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</si>
  <si>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</si>
  <si>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</si>
  <si>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</si>
  <si>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</si>
  <si>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</si>
  <si>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</si>
  <si>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</si>
  <si>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</si>
  <si>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</si>
  <si>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</si>
  <si>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</si>
  <si>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</si>
  <si>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</si>
  <si>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</si>
  <si>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</si>
  <si>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</si>
  <si>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</si>
  <si>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</si>
  <si>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</si>
  <si>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</si>
  <si>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</si>
  <si>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</si>
  <si>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</si>
  <si>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</si>
  <si>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</si>
  <si>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</si>
  <si>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</si>
  <si>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</si>
  <si>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</si>
  <si>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</si>
  <si>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</si>
  <si>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</si>
  <si>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</si>
  <si>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</si>
  <si>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</si>
  <si>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</si>
  <si>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</si>
  <si>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</si>
  <si>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</si>
  <si>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</si>
  <si>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</si>
  <si>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</si>
  <si>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</si>
  <si>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</si>
  <si>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</si>
  <si>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</si>
  <si>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</si>
  <si>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</si>
  <si>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</si>
  <si>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</si>
  <si>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</si>
  <si>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</si>
  <si>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</si>
  <si>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</si>
  <si>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</si>
  <si>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</si>
  <si>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</si>
  <si>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</si>
  <si>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</si>
  <si>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</si>
  <si>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</si>
  <si>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</si>
  <si>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</si>
  <si>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</si>
  <si>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</si>
  <si>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</si>
  <si>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</si>
  <si>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</si>
  <si>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</si>
  <si>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</si>
  <si>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</si>
  <si>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</si>
  <si>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</si>
  <si>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</si>
  <si>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</si>
  <si>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</si>
  <si>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</si>
  <si>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</si>
  <si>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</si>
  <si>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</si>
  <si>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</si>
  <si>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</si>
  <si>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</si>
  <si>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</si>
  <si>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</si>
  <si>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</si>
  <si>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</si>
  <si>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</si>
  <si>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</si>
  <si>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</si>
  <si>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</si>
  <si>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</si>
  <si>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</si>
  <si>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</si>
  <si>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</si>
  <si>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</si>
  <si>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</si>
  <si>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</si>
  <si>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</si>
  <si>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</si>
  <si>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</si>
  <si>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</si>
  <si>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</si>
  <si>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</si>
  <si>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</si>
  <si>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</si>
  <si>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</si>
  <si>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</si>
  <si>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</si>
  <si>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</si>
  <si>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</si>
  <si>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</si>
  <si>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</si>
  <si>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</si>
  <si>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</si>
  <si>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</si>
  <si>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</si>
  <si>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</si>
  <si>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</si>
  <si>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</si>
  <si>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</si>
  <si>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</si>
  <si>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</si>
  <si>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</si>
  <si>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</si>
  <si>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</si>
  <si>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</si>
  <si>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</si>
  <si>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</si>
  <si>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</si>
  <si>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</si>
  <si>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</si>
  <si>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</si>
  <si>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</si>
  <si>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</si>
  <si>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</si>
  <si>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</si>
  <si>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</si>
  <si>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</si>
  <si>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</si>
  <si>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</si>
  <si>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</si>
  <si>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</si>
  <si>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</si>
  <si>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</si>
  <si>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</si>
  <si>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</si>
  <si>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</si>
  <si>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</si>
  <si>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</si>
  <si>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</si>
  <si>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</si>
  <si>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</si>
  <si>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</si>
  <si>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</si>
  <si>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</si>
  <si>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</si>
  <si>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</si>
  <si>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</si>
  <si>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</si>
  <si>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</si>
  <si>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</si>
  <si>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</si>
  <si>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</si>
  <si>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</si>
  <si>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</si>
  <si>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</si>
  <si>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</si>
  <si>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</si>
  <si>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</si>
  <si>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</si>
  <si>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</si>
  <si>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</si>
  <si>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</si>
  <si>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</si>
  <si>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</si>
  <si>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</si>
  <si>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</si>
  <si>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</si>
  <si>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</si>
  <si>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</si>
  <si>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</si>
  <si>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</si>
  <si>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</si>
  <si>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</si>
  <si>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</si>
  <si>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</si>
  <si>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</si>
  <si>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</si>
  <si>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</si>
  <si>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</si>
  <si>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</si>
  <si>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</si>
  <si>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</si>
  <si>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</si>
  <si>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</si>
  <si>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</si>
  <si>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</si>
  <si>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</si>
  <si>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</si>
  <si>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</si>
  <si>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</si>
  <si>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</si>
  <si>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</si>
  <si>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</si>
  <si>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</si>
  <si>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</si>
  <si>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</si>
  <si>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</si>
  <si>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</si>
  <si>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</si>
  <si>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</si>
  <si>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</si>
  <si>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</si>
  <si>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</si>
  <si>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</si>
  <si>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</si>
  <si>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</si>
  <si>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</si>
  <si>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</si>
  <si>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</si>
  <si>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</si>
  <si>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</si>
  <si>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</si>
  <si>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</si>
  <si>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</si>
  <si>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</si>
  <si>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</si>
  <si>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</si>
  <si>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</si>
  <si>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</si>
  <si>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</si>
  <si>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</si>
  <si>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</si>
  <si>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</si>
  <si>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</si>
  <si>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</si>
  <si>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</si>
  <si>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</si>
  <si>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</si>
  <si>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</si>
  <si>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</si>
  <si>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</si>
  <si>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</si>
  <si>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</si>
  <si>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</si>
  <si>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</si>
  <si>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</si>
  <si>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</si>
  <si>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</si>
  <si>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</si>
  <si>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</si>
  <si>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</si>
  <si>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</si>
  <si>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</si>
  <si>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</si>
  <si>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</si>
  <si>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</si>
  <si>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</si>
  <si>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</si>
  <si>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</si>
  <si>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</si>
  <si>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</si>
  <si>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</si>
  <si>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</si>
  <si>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</si>
  <si>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</si>
  <si>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</si>
  <si>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</si>
  <si>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</si>
  <si>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</si>
  <si>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</si>
  <si>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</si>
  <si>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</si>
  <si>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</si>
  <si>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</si>
  <si>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</si>
  <si>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</si>
  <si>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</si>
  <si>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</si>
  <si>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</si>
  <si>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</si>
  <si>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</si>
  <si>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</si>
  <si>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</si>
  <si>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</si>
  <si>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</si>
  <si>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</si>
  <si>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</si>
  <si>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</si>
  <si>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</si>
  <si>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</si>
  <si>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</si>
  <si>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</si>
  <si>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</si>
  <si>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</si>
  <si>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</si>
  <si>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</si>
  <si>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</si>
  <si>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</si>
  <si>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</si>
  <si>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</si>
  <si>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</si>
  <si>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</si>
  <si>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</si>
  <si>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</si>
  <si>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</si>
  <si>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</si>
  <si>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</si>
  <si>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</si>
  <si>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</si>
  <si>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</si>
  <si>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</si>
  <si>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</si>
  <si>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</si>
  <si>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</si>
  <si>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</si>
  <si>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</si>
  <si>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</si>
  <si>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</si>
  <si>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</si>
  <si>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</si>
  <si>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</si>
  <si>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</si>
  <si>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</si>
  <si>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</si>
  <si>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</si>
  <si>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</si>
  <si>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</si>
  <si>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</si>
  <si>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</si>
  <si>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</si>
  <si>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</si>
  <si>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</si>
  <si>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</si>
  <si>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</si>
  <si>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</si>
  <si>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</si>
  <si>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</si>
  <si>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</si>
  <si>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</si>
  <si>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</si>
  <si>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</si>
  <si>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</si>
  <si>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</si>
  <si>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</si>
  <si>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</si>
  <si>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</si>
  <si>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</si>
  <si>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</si>
  <si>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</si>
  <si>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</si>
  <si>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</si>
  <si>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</si>
  <si>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</si>
  <si>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</si>
  <si>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</si>
  <si>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</si>
  <si>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</si>
  <si>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</si>
  <si>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</si>
  <si>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</si>
  <si>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</si>
  <si>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</si>
  <si>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</si>
  <si>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</si>
  <si>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</si>
  <si>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</si>
  <si>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</si>
  <si>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</si>
  <si>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</si>
  <si>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</si>
  <si>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</si>
  <si>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</si>
  <si>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</si>
  <si>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</si>
  <si>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</si>
  <si>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</si>
  <si>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</si>
  <si>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</si>
  <si>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</si>
  <si>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</si>
  <si>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</si>
  <si>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</si>
  <si>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</si>
  <si>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</si>
  <si>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</si>
  <si>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</si>
  <si>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</si>
  <si>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</si>
  <si>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</si>
  <si>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</si>
  <si>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</si>
  <si>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</si>
  <si>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</si>
  <si>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</si>
  <si>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</si>
  <si>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</si>
  <si>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</si>
  <si>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</si>
  <si>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</si>
  <si>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</si>
  <si>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</si>
  <si>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</si>
  <si>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</si>
  <si>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</si>
  <si>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</si>
  <si>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</si>
  <si>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</si>
  <si>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</si>
  <si>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</si>
  <si>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</si>
  <si>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</si>
  <si>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</si>
  <si>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</si>
  <si>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</si>
  <si>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</si>
  <si>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</si>
  <si>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</si>
  <si>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</si>
  <si>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</si>
  <si>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</si>
  <si>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</si>
  <si>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</si>
  <si>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</si>
  <si>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</si>
  <si>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</si>
  <si>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</si>
  <si>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</si>
  <si>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</si>
  <si>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</si>
  <si>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</si>
  <si>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</si>
  <si>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</si>
  <si>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</si>
  <si>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</si>
  <si>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</si>
  <si>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</si>
  <si>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</si>
  <si>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</si>
  <si>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</si>
  <si>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</si>
  <si>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</si>
  <si>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</si>
  <si>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</si>
  <si>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</si>
  <si>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</si>
  <si>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</si>
  <si>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</si>
  <si>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</si>
  <si>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</si>
  <si>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</si>
  <si>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</si>
  <si>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</si>
  <si>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</si>
  <si>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</si>
  <si>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</si>
  <si>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</si>
  <si>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</si>
  <si>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</si>
  <si>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</si>
  <si>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</si>
  <si>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</si>
  <si>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</si>
  <si>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</si>
  <si>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</si>
  <si>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</si>
  <si>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</si>
  <si>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</si>
  <si>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</si>
  <si>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</si>
  <si>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</si>
  <si>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</si>
  <si>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</si>
  <si>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</si>
  <si>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</si>
  <si>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</si>
  <si>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</si>
  <si>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</si>
  <si>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</si>
  <si>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</si>
  <si>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</si>
  <si>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</si>
  <si>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</si>
  <si>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</si>
  <si>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</si>
  <si>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</si>
  <si>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</si>
  <si>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</si>
  <si>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</si>
  <si>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</si>
  <si>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</si>
  <si>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</si>
  <si>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</si>
  <si>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</si>
  <si>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</si>
  <si>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</si>
  <si>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</si>
  <si>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</si>
  <si>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</si>
  <si>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</si>
  <si>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</si>
  <si>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</si>
  <si>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</si>
  <si>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</si>
  <si>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</si>
  <si>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</si>
  <si>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</si>
  <si>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</si>
  <si>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</si>
  <si>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</si>
  <si>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</si>
  <si>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</si>
  <si>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</si>
  <si>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</si>
  <si>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</si>
  <si>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</si>
  <si>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</si>
  <si>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</si>
  <si>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</si>
  <si>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</si>
  <si>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</si>
  <si>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</si>
  <si>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</si>
  <si>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</si>
  <si>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</si>
  <si>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</si>
  <si>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</si>
  <si>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</si>
  <si>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</si>
  <si>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</si>
  <si>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</si>
  <si>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</si>
  <si>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</si>
  <si>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</si>
  <si>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</si>
  <si>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</si>
  <si>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</si>
  <si>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</si>
  <si>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</si>
  <si>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</si>
  <si>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</si>
  <si>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</si>
  <si>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</si>
  <si>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</si>
  <si>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</si>
  <si>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</si>
  <si>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</si>
  <si>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</si>
  <si>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</si>
  <si>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</si>
  <si>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</si>
  <si>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</si>
  <si>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</si>
  <si>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</si>
  <si>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</si>
  <si>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</si>
  <si>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</si>
  <si>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</si>
  <si>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</si>
  <si>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</si>
  <si>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</si>
  <si>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</si>
  <si>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</si>
  <si>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</si>
  <si>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</si>
  <si>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</si>
  <si>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</si>
  <si>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</si>
  <si>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</si>
  <si>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</si>
  <si>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</si>
  <si>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</si>
  <si>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</si>
  <si>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</si>
  <si>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</si>
  <si>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</si>
  <si>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</si>
  <si>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</si>
  <si>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</si>
  <si>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</si>
  <si>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</si>
  <si>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</si>
  <si>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</si>
  <si>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</si>
  <si>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</si>
  <si>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</si>
  <si>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</si>
  <si>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</si>
  <si>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</si>
  <si>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</si>
  <si>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</si>
  <si>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</si>
  <si>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</si>
  <si>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</si>
  <si>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</si>
  <si>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</si>
  <si>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</si>
  <si>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</si>
  <si>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</si>
  <si>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</si>
  <si>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</si>
  <si>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</si>
  <si>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</si>
  <si>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</si>
  <si>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</si>
  <si>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</si>
  <si>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</si>
  <si>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</si>
  <si>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</si>
  <si>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</si>
  <si>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</si>
  <si>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</si>
  <si>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</si>
  <si>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</si>
  <si>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</si>
  <si>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</si>
  <si>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</si>
  <si>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</si>
  <si>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</si>
  <si>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</si>
  <si>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</si>
  <si>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</si>
  <si>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</si>
  <si>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</si>
  <si>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</si>
  <si>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</si>
  <si>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</si>
  <si>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</si>
  <si>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</si>
  <si>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</si>
  <si>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</si>
  <si>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</si>
  <si>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</si>
  <si>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</si>
  <si>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</si>
  <si>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</si>
  <si>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</si>
  <si>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</si>
  <si>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</si>
  <si>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</si>
  <si>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</si>
  <si>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</si>
  <si>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</si>
  <si>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</si>
  <si>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</si>
  <si>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</si>
  <si>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</si>
  <si>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</si>
  <si>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</si>
  <si>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</si>
  <si>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</si>
  <si>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</si>
  <si>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</si>
  <si>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</si>
  <si>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</si>
  <si>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</si>
  <si>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</si>
  <si>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</si>
  <si>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</si>
  <si>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</si>
  <si>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</si>
  <si>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</si>
  <si>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</si>
  <si>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</si>
  <si>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</si>
  <si>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</si>
  <si>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</si>
  <si>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</si>
  <si>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</si>
  <si>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</si>
  <si>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</si>
  <si>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</si>
  <si>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</si>
  <si>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</si>
  <si>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</si>
  <si>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</si>
  <si>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</si>
  <si>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</si>
  <si>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</si>
  <si>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</si>
  <si>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</si>
  <si>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</si>
  <si>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</si>
  <si>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</si>
  <si>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</si>
  <si>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</si>
  <si>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</si>
  <si>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</si>
  <si>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</si>
  <si>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</si>
  <si>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</si>
  <si>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</si>
  <si>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</si>
  <si>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</si>
  <si>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</si>
  <si>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</si>
  <si>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</si>
  <si>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</si>
  <si>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</si>
  <si>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</si>
  <si>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</si>
  <si>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</si>
  <si>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</si>
  <si>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</si>
  <si>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</si>
  <si>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</si>
  <si>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</si>
  <si>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</si>
  <si>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</si>
  <si>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</si>
  <si>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</si>
  <si>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</si>
  <si>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</si>
  <si>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</si>
  <si>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</si>
  <si>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</si>
  <si>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</si>
  <si>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</si>
  <si>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</si>
  <si>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</si>
  <si>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</si>
  <si>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</si>
  <si>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</si>
  <si>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</si>
  <si>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</si>
  <si>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</si>
  <si>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</si>
  <si>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</si>
  <si>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</si>
  <si>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</si>
  <si>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</si>
  <si>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</si>
  <si>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</si>
  <si>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</si>
  <si>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</si>
  <si>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</si>
  <si>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</si>
  <si>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</si>
  <si>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</si>
  <si>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</si>
  <si>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</si>
  <si>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</si>
  <si>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</si>
  <si>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</si>
  <si>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</si>
  <si>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</si>
  <si>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</si>
  <si>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</si>
  <si>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</si>
  <si>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</si>
  <si>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</si>
  <si>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</si>
  <si>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</si>
  <si>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</si>
  <si>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</si>
  <si>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</si>
  <si>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</si>
  <si>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</si>
  <si>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</si>
  <si>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</si>
  <si>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</si>
  <si>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</si>
  <si>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</si>
  <si>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</si>
  <si>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</si>
  <si>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</si>
  <si>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</si>
  <si>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</si>
  <si>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</si>
  <si>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</si>
  <si>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</si>
  <si>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</si>
  <si>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</si>
  <si>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</si>
  <si>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</si>
  <si>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</si>
  <si>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</si>
  <si>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</si>
  <si>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</si>
  <si>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</si>
  <si>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</si>
  <si>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</si>
  <si>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</si>
  <si>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</si>
  <si>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</si>
  <si>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</si>
  <si>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</si>
  <si>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</si>
  <si>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</si>
  <si>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</si>
  <si>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</si>
  <si>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</si>
  <si>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</si>
  <si>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</si>
  <si>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</si>
  <si>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</si>
  <si>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</si>
  <si>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</si>
  <si>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</si>
  <si>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</si>
  <si>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</si>
  <si>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</si>
  <si>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</si>
  <si>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</si>
  <si>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</si>
  <si>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</si>
  <si>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</si>
  <si>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</si>
  <si>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</si>
  <si>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</si>
  <si>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</si>
  <si>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</si>
  <si>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</si>
  <si>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</si>
  <si>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</si>
  <si>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</si>
  <si>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</si>
  <si>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</si>
  <si>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</si>
  <si>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</si>
  <si>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</si>
  <si>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</si>
  <si>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</si>
  <si>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</si>
  <si>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</si>
  <si>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</si>
  <si>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</si>
  <si>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</si>
  <si>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</si>
  <si>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</si>
  <si>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</si>
  <si>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</si>
  <si>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</si>
  <si>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</si>
  <si>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</si>
  <si>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</si>
  <si>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</si>
  <si>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</si>
  <si>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</si>
  <si>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</si>
  <si>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</si>
  <si>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</si>
  <si>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</si>
  <si>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</si>
  <si>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</si>
  <si>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</si>
  <si>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</si>
  <si>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</si>
  <si>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</si>
  <si>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</si>
  <si>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</si>
  <si>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</si>
  <si>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</si>
  <si>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</si>
  <si>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</si>
  <si>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</si>
  <si>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</si>
  <si>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</si>
  <si>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</si>
  <si>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</si>
  <si>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</si>
  <si>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</si>
  <si>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</si>
  <si>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</si>
  <si>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</si>
  <si>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</si>
  <si>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</si>
  <si>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</si>
  <si>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</si>
  <si>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</si>
  <si>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</si>
  <si>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</si>
  <si>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</si>
  <si>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</si>
  <si>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</si>
  <si>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</si>
  <si>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</si>
  <si>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</si>
  <si>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</si>
  <si>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</si>
  <si>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</si>
  <si>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</si>
  <si>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</si>
  <si>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</si>
  <si>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</si>
  <si>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</si>
  <si>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</si>
  <si>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</si>
  <si>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</si>
  <si>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</si>
  <si>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</si>
  <si>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</si>
  <si>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</si>
  <si>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</si>
  <si>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</si>
  <si>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</si>
  <si>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</si>
  <si>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</si>
  <si>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</si>
  <si>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</si>
  <si>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</si>
  <si>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</si>
  <si>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</si>
  <si>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</si>
  <si>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</si>
  <si>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</si>
  <si>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</si>
  <si>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</si>
  <si>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</si>
  <si>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</si>
  <si>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</si>
  <si>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</si>
  <si>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</si>
  <si>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</si>
  <si>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</si>
  <si>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</si>
  <si>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</si>
  <si>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</si>
  <si>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</si>
  <si>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</si>
  <si>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</si>
  <si>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</si>
  <si>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</si>
  <si>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</si>
  <si>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</si>
  <si>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</si>
  <si>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</si>
  <si>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</si>
  <si>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</si>
  <si>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</si>
  <si>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</si>
  <si>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</si>
  <si>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</si>
  <si>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</si>
  <si>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</si>
  <si>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</si>
  <si>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</si>
  <si>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</si>
  <si>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</si>
  <si>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</si>
  <si>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</si>
  <si>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</si>
  <si>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</si>
  <si>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</si>
  <si>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</si>
  <si>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</si>
  <si>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</si>
  <si>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</si>
  <si>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</si>
  <si>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</si>
  <si>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</si>
  <si>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</si>
  <si>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</si>
  <si>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</si>
  <si>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</si>
  <si>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</si>
  <si>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</si>
  <si>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</si>
  <si>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</si>
  <si>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</si>
  <si>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</si>
  <si>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</si>
  <si>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</si>
  <si>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</si>
  <si>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</si>
  <si>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</si>
  <si>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</si>
  <si>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</si>
  <si>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</si>
  <si>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</si>
  <si>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</si>
  <si>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</si>
  <si>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</si>
  <si>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</si>
  <si>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</si>
  <si>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</si>
  <si>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</si>
  <si>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</si>
  <si>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</si>
  <si>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</si>
  <si>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</si>
  <si>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</si>
  <si>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</si>
  <si>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</si>
  <si>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</si>
  <si>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</si>
  <si>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</si>
  <si>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</si>
  <si>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</si>
  <si>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</si>
  <si>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</si>
  <si>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</si>
  <si>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</si>
  <si>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</si>
  <si>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</si>
  <si>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</si>
  <si>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</si>
  <si>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</si>
  <si>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</si>
  <si>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</si>
  <si>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</si>
  <si>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</si>
  <si>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</si>
  <si>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</si>
  <si>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</si>
  <si>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</si>
  <si>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</si>
  <si>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</si>
  <si>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</si>
  <si>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</si>
  <si>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</si>
  <si>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</si>
  <si>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</si>
  <si>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</si>
  <si>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</si>
  <si>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</si>
  <si>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</si>
  <si>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</si>
  <si>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</si>
  <si>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</si>
  <si>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</si>
  <si>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</si>
  <si>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</si>
  <si>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</si>
  <si>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</si>
  <si>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</si>
  <si>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</si>
  <si>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</si>
  <si>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</si>
  <si>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</si>
  <si>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</si>
  <si>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</si>
  <si>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</si>
  <si>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</si>
  <si>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</si>
  <si>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</si>
  <si>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</si>
  <si>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</si>
  <si>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</si>
  <si>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</si>
  <si>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</si>
  <si>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</si>
  <si>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</si>
  <si>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</si>
  <si>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</si>
  <si>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</si>
  <si>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</si>
  <si>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</si>
  <si>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</si>
  <si>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</si>
  <si>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</si>
  <si>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</si>
  <si>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</si>
  <si>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</si>
  <si>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</si>
  <si>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</si>
  <si>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</si>
  <si>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</si>
  <si>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</si>
  <si>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</si>
  <si>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</si>
  <si>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</si>
  <si>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</si>
  <si>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</si>
  <si>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</si>
  <si>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</si>
  <si>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</si>
  <si>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</si>
  <si>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</si>
  <si>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</si>
  <si>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</si>
  <si>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</si>
  <si>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</si>
  <si>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</si>
  <si>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</si>
  <si>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</si>
  <si>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</si>
  <si>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</si>
  <si>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</si>
  <si>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</si>
  <si>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</si>
  <si>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</si>
  <si>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</si>
  <si>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</si>
  <si>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</si>
  <si>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</si>
  <si>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</si>
  <si>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</si>
  <si>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</si>
  <si>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</si>
  <si>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</si>
  <si>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</si>
  <si>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</si>
  <si>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</si>
  <si>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</si>
  <si>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</si>
  <si>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</si>
  <si>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</si>
  <si>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</si>
  <si>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</si>
  <si>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</si>
  <si>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</si>
  <si>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</si>
  <si>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</si>
  <si>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</si>
  <si>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</si>
  <si>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</si>
  <si>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</si>
  <si>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</si>
  <si>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</si>
  <si>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</si>
  <si>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</si>
  <si>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</si>
  <si>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</si>
  <si>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</si>
  <si>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</si>
  <si>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</si>
  <si>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</si>
  <si>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</si>
  <si>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</si>
  <si>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</si>
  <si>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</si>
  <si>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</si>
  <si>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</si>
  <si>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</si>
  <si>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</si>
  <si>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</si>
  <si>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</si>
  <si>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</si>
  <si>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</si>
  <si>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</si>
  <si>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</si>
  <si>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</si>
  <si>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</si>
  <si>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</si>
  <si>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</si>
  <si>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</si>
  <si>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</si>
  <si>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</si>
  <si>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</si>
  <si>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</si>
  <si>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</si>
  <si>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</si>
  <si>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</si>
  <si>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</si>
  <si>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</si>
  <si>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</si>
  <si>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</si>
  <si>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</si>
  <si>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</si>
  <si>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</si>
  <si>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</si>
  <si>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</si>
  <si>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</si>
  <si>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</si>
  <si>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</si>
  <si>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</si>
  <si>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</si>
  <si>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</si>
  <si>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</si>
  <si>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</si>
  <si>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</si>
  <si>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</si>
  <si>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</si>
  <si>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</si>
  <si>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</si>
  <si>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</si>
  <si>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</si>
  <si>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</si>
  <si>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</si>
  <si>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</si>
  <si>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</si>
  <si>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</si>
  <si>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</si>
  <si>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</si>
  <si>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</si>
  <si>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</si>
  <si>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</si>
  <si>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</si>
  <si>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</si>
  <si>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</si>
  <si>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</si>
  <si>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</si>
  <si>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</si>
  <si>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</si>
  <si>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</si>
  <si>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</si>
  <si>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</si>
  <si>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</si>
  <si>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</si>
  <si>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</si>
  <si>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</si>
  <si>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</si>
  <si>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</si>
  <si>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</si>
  <si>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</si>
  <si>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</si>
  <si>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</si>
  <si>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</si>
  <si>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</si>
  <si>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</si>
  <si>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</si>
  <si>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</si>
  <si>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</si>
  <si>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</si>
  <si>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</si>
  <si>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</si>
  <si>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</si>
  <si>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</si>
  <si>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</si>
  <si>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</si>
  <si>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</si>
  <si>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</si>
  <si>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</si>
  <si>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</si>
  <si>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</si>
  <si>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</si>
  <si>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</si>
  <si>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</si>
  <si>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</si>
  <si>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</si>
  <si>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</si>
  <si>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</si>
  <si>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</si>
  <si>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</si>
  <si>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</si>
  <si>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</si>
  <si>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</si>
  <si>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</si>
  <si>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</si>
  <si>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</si>
  <si>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</si>
  <si>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</si>
  <si>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</si>
  <si>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</si>
  <si>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</si>
  <si>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</si>
  <si>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</si>
  <si>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</si>
  <si>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</si>
  <si>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</si>
  <si>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</si>
  <si>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</si>
  <si>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</si>
  <si>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</si>
  <si>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</si>
  <si>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</si>
  <si>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</si>
  <si>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</si>
  <si>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</si>
  <si>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</si>
  <si>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</si>
  <si>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</si>
  <si>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</si>
  <si>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</si>
  <si>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</si>
  <si>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</si>
  <si>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</si>
  <si>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</si>
  <si>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</si>
  <si>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</si>
  <si>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</si>
  <si>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</si>
  <si>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</si>
  <si>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</si>
  <si>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</si>
  <si>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</si>
  <si>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</si>
  <si>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</si>
  <si>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</si>
  <si>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</si>
  <si>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</si>
  <si>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</si>
  <si>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</si>
  <si>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</si>
  <si>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</si>
  <si>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</si>
  <si>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</si>
  <si>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</si>
  <si>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</si>
  <si>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</si>
  <si>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</si>
  <si>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</si>
  <si>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</si>
  <si>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</si>
  <si>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</si>
  <si>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</si>
  <si>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</si>
  <si>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</si>
  <si>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</si>
  <si>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</si>
  <si>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</si>
  <si>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</si>
  <si>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</si>
  <si>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</si>
  <si>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</si>
  <si>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</si>
  <si>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</si>
  <si>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</si>
  <si>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</si>
  <si>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</si>
  <si>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</si>
  <si>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</si>
  <si>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</si>
  <si>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</si>
  <si>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</si>
  <si>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</si>
  <si>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</si>
  <si>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</si>
  <si>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</si>
  <si>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</si>
  <si>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</si>
  <si>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</si>
  <si>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</si>
  <si>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</si>
  <si>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</si>
  <si>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</si>
  <si>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</si>
  <si>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</si>
  <si>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</si>
  <si>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</si>
  <si>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</si>
  <si>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</si>
  <si>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</si>
  <si>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</si>
  <si>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</si>
  <si>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</si>
  <si>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</si>
  <si>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</si>
  <si>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</si>
  <si>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</si>
  <si>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</si>
  <si>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</si>
  <si>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</si>
  <si>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</si>
  <si>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</si>
  <si>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</si>
  <si>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</si>
  <si>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</si>
  <si>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</si>
  <si>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</si>
  <si>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</si>
  <si>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</si>
  <si>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</si>
  <si>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</si>
  <si>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</si>
  <si>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</si>
  <si>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</si>
  <si>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</si>
  <si>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</si>
  <si>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</si>
  <si>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</si>
  <si>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</si>
  <si>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</si>
  <si>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</si>
  <si>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</si>
  <si>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</si>
  <si>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</si>
  <si>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</si>
  <si>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</si>
  <si>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</si>
  <si>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</si>
  <si>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</si>
  <si>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</si>
  <si>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</si>
  <si>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</si>
  <si>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</si>
  <si>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</si>
  <si>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</si>
  <si>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</si>
  <si>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</si>
  <si>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</si>
  <si>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</si>
  <si>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</si>
  <si>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</si>
  <si>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</si>
  <si>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</si>
  <si>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</si>
  <si>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</si>
  <si>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</si>
  <si>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</si>
  <si>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</si>
  <si>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</si>
  <si>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</si>
  <si>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</si>
  <si>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</si>
  <si>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</si>
  <si>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</si>
  <si>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</si>
  <si>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</si>
  <si>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</si>
  <si>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</si>
  <si>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</si>
  <si>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</si>
  <si>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</si>
  <si>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</si>
  <si>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</si>
  <si>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</si>
  <si>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</si>
  <si>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</si>
  <si>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</si>
  <si>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</si>
  <si>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</si>
  <si>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</si>
  <si>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</si>
  <si>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</si>
  <si>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</si>
  <si>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</si>
  <si>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</si>
  <si>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</si>
  <si>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</si>
  <si>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</si>
  <si>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</si>
  <si>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</si>
  <si>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</si>
  <si>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</si>
  <si>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</si>
  <si>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</si>
  <si>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</si>
  <si>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</si>
  <si>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</si>
  <si>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</si>
  <si>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</si>
  <si>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</si>
  <si>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</si>
  <si>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</si>
  <si>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</si>
  <si>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</si>
  <si>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</si>
  <si>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</si>
  <si>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</si>
  <si>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</si>
  <si>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</si>
  <si>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</si>
  <si>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</si>
  <si>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</si>
  <si>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</si>
  <si>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</si>
  <si>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</si>
  <si>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</si>
  <si>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</si>
  <si>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</si>
  <si>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</si>
  <si>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</si>
  <si>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</si>
  <si>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</si>
  <si>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</si>
  <si>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</si>
  <si>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</si>
  <si>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</si>
  <si>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</si>
  <si>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</si>
  <si>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</si>
  <si>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</si>
  <si>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</si>
  <si>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</si>
  <si>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</si>
  <si>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</si>
  <si>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</si>
  <si>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</si>
  <si>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</si>
  <si>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</si>
  <si>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</si>
  <si>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</si>
  <si>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</si>
  <si>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</si>
  <si>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</si>
  <si>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</si>
  <si>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</si>
  <si>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</si>
  <si>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</si>
  <si>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</si>
  <si>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</si>
  <si>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</si>
  <si>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</si>
  <si>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</si>
  <si>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</si>
  <si>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</si>
  <si>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</si>
  <si>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</si>
  <si>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</si>
  <si>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</si>
  <si>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</si>
  <si>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</si>
  <si>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</si>
  <si>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</si>
  <si>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</si>
  <si>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</si>
  <si>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</si>
  <si>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</si>
  <si>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</si>
  <si>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</si>
  <si>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</si>
  <si>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</si>
  <si>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</si>
  <si>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</si>
  <si>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</si>
  <si>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</si>
  <si>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</si>
  <si>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</si>
  <si>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</si>
  <si>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</si>
  <si>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</si>
  <si>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</si>
  <si>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</si>
  <si>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</si>
  <si>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</si>
  <si>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</si>
  <si>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</si>
  <si>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</si>
  <si>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</si>
  <si>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</si>
  <si>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</si>
  <si>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</si>
  <si>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</si>
  <si>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</si>
  <si>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</si>
  <si>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</si>
  <si>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</si>
  <si>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</si>
  <si>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</si>
  <si>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</si>
  <si>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</si>
  <si>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</si>
  <si>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</si>
  <si>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</si>
  <si>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</si>
  <si>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</si>
  <si>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</si>
  <si>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</si>
  <si>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</si>
  <si>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</si>
  <si>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</si>
  <si>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</si>
  <si>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</si>
  <si>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</si>
  <si>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</si>
  <si>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</si>
  <si>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</si>
  <si>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</si>
  <si>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</si>
  <si>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</si>
  <si>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</si>
  <si>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</si>
  <si>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</si>
  <si>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</si>
  <si>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</si>
  <si>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</si>
  <si>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</si>
  <si>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</si>
  <si>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</si>
  <si>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</si>
  <si>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</si>
  <si>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</si>
  <si>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</si>
  <si>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</si>
  <si>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</si>
  <si>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</si>
  <si>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</si>
  <si>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</si>
  <si>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</si>
  <si>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</si>
  <si>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</si>
  <si>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</si>
  <si>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</si>
  <si>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</si>
  <si>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</si>
  <si>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</si>
  <si>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</si>
  <si>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</si>
  <si>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</si>
  <si>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</si>
  <si>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</si>
  <si>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</si>
  <si>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</si>
  <si>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</si>
  <si>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</si>
  <si>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</si>
  <si>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</si>
  <si>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</si>
  <si>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</si>
  <si>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</si>
  <si>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</si>
  <si>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</si>
  <si>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</si>
  <si>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</si>
  <si>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</si>
  <si>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</si>
  <si>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</si>
  <si>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</si>
  <si>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</si>
  <si>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</si>
  <si>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</si>
  <si>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</si>
  <si>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</si>
  <si>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</si>
  <si>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</si>
  <si>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</si>
  <si>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</si>
  <si>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</si>
  <si>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</si>
  <si>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</si>
  <si>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</si>
  <si>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</si>
  <si>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</si>
  <si>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</si>
  <si>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</si>
  <si>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</si>
  <si>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</si>
  <si>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</si>
  <si>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</si>
  <si>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</si>
  <si>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</si>
  <si>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</si>
  <si>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</si>
  <si>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</si>
  <si>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</si>
  <si>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</si>
  <si>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</si>
  <si>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</si>
  <si>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</si>
  <si>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</si>
  <si>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</si>
  <si>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</si>
  <si>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</si>
  <si>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</si>
  <si>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</si>
  <si>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</si>
  <si>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</si>
  <si>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</si>
  <si>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</si>
  <si>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</si>
  <si>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</si>
  <si>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</si>
  <si>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</si>
  <si>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</si>
  <si>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</si>
  <si>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</si>
  <si>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</si>
  <si>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</si>
  <si>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</si>
  <si>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</si>
  <si>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</si>
  <si>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</si>
  <si>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</si>
  <si>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</si>
  <si>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</si>
  <si>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</si>
  <si>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</si>
  <si>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</si>
  <si>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</si>
  <si>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</si>
  <si>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</si>
  <si>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</si>
  <si>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</si>
  <si>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</si>
  <si>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</si>
  <si>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</si>
  <si>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</si>
  <si>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</si>
  <si>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</si>
  <si>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</si>
  <si>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</si>
  <si>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</si>
  <si>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</si>
  <si>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</si>
  <si>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</si>
  <si>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</si>
  <si>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</si>
  <si>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</si>
  <si>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</si>
  <si>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</si>
  <si>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</si>
  <si>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</si>
  <si>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</si>
  <si>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</si>
  <si>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</si>
  <si>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</si>
  <si>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</si>
  <si>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</si>
  <si>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</si>
  <si>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</si>
  <si>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</si>
  <si>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</si>
  <si>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</si>
  <si>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</si>
  <si>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</si>
  <si>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</si>
  <si>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</si>
  <si>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</si>
  <si>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</si>
  <si>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</si>
  <si>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</si>
  <si>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</si>
  <si>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</si>
  <si>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</si>
  <si>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</si>
  <si>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</si>
  <si>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</si>
  <si>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</si>
  <si>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</si>
  <si>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</si>
  <si>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</si>
  <si>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</si>
  <si>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</si>
  <si>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</si>
  <si>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</si>
  <si>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</si>
  <si>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</si>
  <si>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</si>
  <si>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</si>
  <si>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</si>
  <si>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</si>
  <si>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</si>
  <si>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</si>
  <si>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</si>
  <si>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</si>
  <si>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</si>
  <si>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</si>
  <si>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</si>
  <si>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</si>
  <si>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</si>
  <si>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</si>
  <si>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</si>
  <si>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</si>
  <si>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</si>
  <si>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</si>
  <si>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</si>
  <si>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</si>
  <si>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</si>
  <si>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</si>
  <si>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</si>
  <si>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</si>
  <si>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</si>
  <si>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</si>
  <si>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</si>
  <si>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</si>
  <si>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</si>
  <si>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</si>
  <si>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</si>
  <si>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</si>
  <si>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</si>
  <si>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</si>
  <si>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</si>
  <si>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</si>
  <si>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</si>
  <si>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</si>
  <si>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</si>
  <si>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</si>
  <si>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</si>
  <si>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</si>
  <si>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</si>
  <si>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</si>
  <si>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</si>
  <si>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</si>
  <si>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</si>
  <si>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</si>
  <si>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</si>
  <si>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</si>
  <si>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</si>
  <si>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</si>
  <si>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</si>
  <si>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</si>
  <si>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</si>
  <si>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</si>
  <si>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</si>
  <si>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</si>
  <si>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</si>
  <si>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</si>
  <si>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</si>
  <si>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</si>
  <si>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</si>
  <si>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</si>
  <si>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</si>
  <si>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</si>
  <si>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</si>
  <si>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</si>
  <si>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</si>
  <si>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</si>
  <si>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</si>
  <si>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</si>
  <si>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</si>
  <si>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</si>
  <si>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</si>
  <si>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</si>
  <si>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</si>
  <si>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</si>
  <si>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</si>
  <si>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</si>
  <si>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</si>
  <si>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</si>
  <si>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</si>
  <si>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</si>
  <si>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</si>
  <si>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</si>
  <si>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</si>
  <si>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</si>
  <si>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</si>
  <si>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</si>
  <si>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</si>
  <si>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</si>
  <si>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</si>
  <si>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</si>
  <si>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</si>
  <si>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</si>
  <si>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</si>
  <si>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</si>
  <si>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</si>
  <si>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</si>
  <si>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</si>
  <si>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</si>
  <si>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</si>
  <si>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</si>
  <si>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</si>
  <si>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</si>
  <si>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</si>
  <si>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</si>
  <si>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</si>
  <si>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</si>
  <si>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</si>
  <si>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</si>
  <si>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</si>
  <si>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</si>
  <si>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</si>
  <si>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</si>
  <si>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</si>
  <si>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</si>
  <si>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</si>
  <si>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</si>
  <si>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</si>
  <si>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</si>
  <si>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</si>
  <si>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</si>
  <si>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</si>
  <si>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</si>
  <si>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</si>
  <si>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</si>
  <si>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</si>
  <si>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</si>
  <si>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</si>
  <si>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</si>
  <si>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</si>
  <si>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</si>
  <si>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</si>
  <si>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</si>
  <si>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</si>
  <si>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</si>
  <si>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</si>
  <si>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</si>
  <si>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</si>
  <si>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</si>
  <si>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</si>
  <si>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</si>
  <si>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</si>
  <si>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</si>
  <si>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</si>
  <si>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</si>
  <si>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</si>
  <si>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</si>
  <si>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</si>
  <si>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</si>
  <si>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</si>
  <si>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</si>
  <si>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</si>
  <si>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</si>
  <si>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</si>
  <si>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</si>
  <si>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</si>
  <si>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</si>
  <si>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</si>
  <si>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</si>
  <si>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</si>
  <si>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</si>
  <si>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</si>
  <si>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</si>
  <si>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</si>
  <si>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</si>
  <si>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</si>
  <si>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</si>
  <si>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</si>
  <si>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</si>
  <si>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</si>
  <si>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</si>
  <si>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</si>
  <si>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</si>
  <si>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</si>
  <si>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</si>
  <si>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</si>
  <si>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</si>
  <si>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</si>
  <si>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</si>
  <si>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</si>
  <si>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</si>
  <si>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</si>
  <si>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</si>
  <si>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</si>
  <si>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</si>
  <si>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</si>
  <si>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</si>
  <si>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</si>
  <si>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</si>
  <si>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</si>
  <si>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</si>
  <si>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</si>
  <si>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</si>
  <si>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</si>
  <si>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</si>
  <si>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</si>
  <si>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</si>
  <si>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</si>
  <si>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</si>
  <si>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</si>
  <si>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</si>
  <si>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</si>
  <si>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</si>
  <si>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</si>
  <si>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</si>
  <si>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</si>
  <si>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</si>
  <si>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</si>
  <si>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</si>
  <si>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</si>
  <si>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</si>
  <si>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</si>
  <si>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</si>
  <si>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</si>
  <si>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</si>
  <si>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</si>
  <si>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</si>
  <si>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</si>
  <si>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</si>
  <si>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</si>
  <si>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</si>
  <si>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</si>
  <si>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</si>
  <si>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</si>
  <si>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</si>
  <si>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</si>
  <si>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</si>
  <si>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</si>
  <si>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</si>
  <si>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</si>
  <si>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</si>
  <si>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</si>
  <si>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</si>
  <si>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</si>
  <si>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</si>
  <si>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</si>
  <si>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</si>
  <si>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</si>
  <si>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</si>
  <si>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</si>
  <si>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</si>
  <si>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</si>
  <si>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</si>
  <si>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</si>
  <si>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</si>
  <si>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</si>
  <si>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</si>
  <si>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</si>
  <si>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</si>
  <si>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</si>
  <si>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</si>
  <si>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</si>
  <si>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</si>
  <si>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</si>
  <si>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</si>
  <si>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</si>
  <si>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</si>
  <si>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</si>
  <si>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</si>
  <si>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</si>
  <si>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</si>
  <si>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</si>
  <si>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</si>
  <si>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</si>
  <si>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</si>
  <si>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</si>
  <si>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</si>
  <si>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</si>
  <si>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</si>
  <si>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</si>
  <si>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</si>
  <si>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</si>
  <si>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</si>
  <si>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</si>
  <si>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</si>
  <si>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</si>
  <si>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</si>
  <si>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</si>
  <si>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</si>
  <si>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</si>
  <si>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</si>
  <si>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</si>
  <si>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</si>
  <si>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</si>
  <si>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</si>
  <si>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</si>
  <si>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</si>
  <si>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</si>
  <si>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</si>
  <si>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</si>
  <si>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</si>
  <si>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</si>
  <si>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</si>
  <si>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</si>
  <si>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</si>
  <si>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</si>
  <si>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</si>
  <si>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</si>
  <si>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</si>
  <si>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</si>
  <si>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</si>
  <si>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</si>
  <si>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</si>
  <si>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</si>
  <si>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</si>
  <si>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</si>
  <si>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</si>
  <si>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</si>
  <si>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</si>
  <si>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</si>
  <si>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</si>
  <si>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</si>
  <si>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</si>
  <si>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</si>
  <si>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</si>
  <si>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</si>
  <si>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</si>
  <si>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</si>
  <si>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</si>
  <si>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</si>
  <si>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</si>
  <si>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</si>
  <si>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</si>
  <si>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</si>
  <si>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</si>
  <si>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</si>
  <si>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</si>
  <si>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</si>
  <si>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</si>
  <si>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</si>
  <si>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</si>
  <si>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</si>
  <si>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</si>
  <si>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</si>
  <si>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</si>
  <si>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</si>
  <si>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</si>
  <si>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</si>
  <si>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</si>
  <si>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</si>
  <si>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</si>
  <si>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</si>
  <si>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</si>
  <si>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</si>
  <si>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</si>
  <si>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</si>
  <si>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</si>
  <si>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</si>
  <si>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</si>
  <si>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</si>
  <si>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</si>
  <si>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</si>
  <si>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</si>
  <si>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</si>
  <si>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</si>
  <si>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</si>
  <si>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</si>
  <si>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</si>
  <si>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</si>
  <si>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</si>
  <si>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</si>
  <si>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</si>
  <si>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</si>
  <si>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</si>
  <si>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</si>
  <si>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</si>
  <si>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</si>
  <si>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</si>
  <si>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</si>
  <si>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</si>
  <si>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</si>
  <si>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</si>
  <si>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</si>
  <si>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</si>
  <si>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</si>
  <si>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</si>
  <si>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</si>
  <si>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</si>
  <si>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</si>
  <si>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</si>
  <si>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</si>
  <si>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</si>
  <si>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</si>
  <si>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</si>
  <si>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</si>
  <si>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</si>
  <si>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</si>
  <si>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</si>
  <si>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</si>
  <si>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</si>
  <si>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</si>
  <si>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</si>
  <si>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</si>
  <si>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</si>
  <si>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</si>
  <si>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</si>
  <si>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</si>
  <si>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</si>
  <si>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</si>
  <si>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</si>
  <si>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</si>
  <si>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</si>
  <si>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</si>
  <si>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</si>
  <si>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</si>
  <si>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</si>
  <si>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</si>
  <si>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</si>
  <si>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</si>
  <si>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</si>
  <si>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</si>
  <si>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</si>
  <si>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</si>
  <si>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</si>
  <si>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</si>
  <si>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</si>
  <si>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</si>
  <si>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</si>
  <si>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</si>
  <si>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</si>
  <si>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</si>
  <si>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</si>
  <si>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</si>
  <si>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</si>
  <si>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</si>
  <si>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</si>
  <si>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</si>
  <si>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</si>
  <si>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</si>
  <si>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</si>
  <si>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</si>
  <si>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</si>
  <si>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</si>
  <si>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</si>
  <si>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</si>
  <si>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</si>
  <si>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</si>
  <si>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</si>
  <si>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</si>
  <si>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</si>
  <si>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</si>
  <si>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</si>
  <si>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</si>
  <si>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</si>
  <si>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</si>
  <si>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</si>
  <si>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</si>
  <si>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</si>
  <si>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</si>
  <si>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</si>
  <si>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</si>
  <si>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</si>
  <si>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</si>
  <si>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</si>
  <si>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</si>
  <si>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</si>
  <si>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</si>
  <si>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</si>
  <si>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</si>
  <si>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</si>
  <si>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</si>
  <si>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</si>
  <si>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</si>
  <si>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</si>
  <si>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</si>
  <si>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</si>
  <si>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</si>
  <si>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</si>
  <si>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</si>
  <si>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</si>
  <si>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</si>
  <si>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</si>
  <si>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</si>
  <si>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</si>
  <si>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</si>
  <si>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</si>
  <si>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</si>
  <si>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</si>
  <si>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</si>
  <si>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</si>
  <si>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</si>
  <si>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</si>
  <si>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</si>
  <si>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</si>
  <si>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</si>
  <si>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</si>
  <si>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</si>
  <si>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</si>
  <si>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</si>
  <si>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</si>
  <si>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</si>
  <si>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</si>
  <si>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</si>
  <si>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</si>
  <si>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</si>
  <si>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</si>
  <si>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</si>
  <si>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</si>
  <si>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</si>
  <si>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</si>
  <si>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</si>
  <si>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</si>
  <si>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</si>
  <si>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</si>
  <si>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</si>
  <si>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</si>
  <si>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</si>
  <si>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</si>
  <si>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</si>
  <si>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</si>
  <si>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</si>
  <si>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</si>
  <si>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</si>
  <si>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</si>
  <si>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</si>
  <si>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</si>
  <si>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</si>
  <si>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</si>
  <si>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</si>
  <si>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</si>
  <si>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</si>
  <si>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</si>
  <si>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</si>
  <si>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</si>
  <si>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</si>
  <si>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</si>
  <si>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</si>
  <si>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</si>
  <si>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</si>
  <si>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</si>
  <si>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</si>
  <si>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</si>
  <si>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</si>
  <si>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</si>
  <si>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</si>
  <si>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</si>
  <si>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</si>
  <si>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</si>
  <si>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</si>
  <si>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</si>
  <si>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</si>
  <si>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</si>
  <si>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</si>
  <si>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</si>
  <si>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</si>
  <si>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</si>
  <si>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</si>
  <si>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</si>
  <si>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</si>
  <si>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</si>
  <si>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</si>
  <si>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</si>
  <si>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</si>
  <si>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</si>
  <si>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</si>
  <si>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</si>
  <si>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</si>
  <si>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</si>
  <si>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</si>
  <si>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</si>
  <si>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</si>
  <si>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</si>
  <si>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</si>
  <si>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</si>
  <si>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</si>
  <si>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</si>
  <si>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</si>
  <si>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</si>
  <si>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</si>
  <si>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</si>
  <si>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</si>
  <si>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</si>
  <si>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</si>
  <si>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</si>
  <si>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</si>
  <si>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</si>
  <si>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</si>
  <si>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</si>
  <si>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</si>
  <si>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</si>
  <si>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</si>
  <si>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</si>
  <si>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</si>
  <si>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</si>
  <si>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</si>
  <si>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</si>
  <si>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</si>
  <si>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</si>
  <si>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</si>
  <si>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</si>
  <si>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</si>
  <si>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</si>
  <si>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</si>
  <si>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</si>
  <si>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</si>
  <si>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</si>
  <si>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</si>
  <si>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</si>
  <si>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</si>
  <si>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</si>
  <si>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</si>
  <si>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</si>
  <si>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</si>
  <si>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</si>
  <si>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</si>
  <si>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</si>
  <si>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</si>
  <si>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</si>
  <si>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</si>
  <si>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</si>
  <si>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</si>
  <si>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</si>
  <si>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</si>
  <si>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</si>
  <si>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</si>
  <si>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</si>
  <si>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</si>
  <si>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</si>
  <si>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</si>
  <si>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</si>
  <si>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</si>
  <si>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</si>
  <si>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</si>
  <si>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</si>
  <si>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</si>
  <si>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</si>
  <si>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</si>
  <si>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</si>
  <si>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</si>
  <si>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</si>
  <si>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</si>
  <si>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</si>
  <si>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</si>
  <si>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</si>
  <si>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</si>
  <si>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</si>
  <si>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</si>
  <si>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</si>
  <si>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</si>
  <si>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</si>
  <si>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</si>
  <si>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</si>
  <si>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</si>
  <si>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</si>
  <si>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</si>
  <si>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</si>
  <si>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</si>
  <si>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</si>
  <si>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</si>
  <si>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</si>
  <si>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</si>
  <si>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</si>
  <si>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</si>
  <si>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</si>
  <si>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</si>
  <si>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</si>
  <si>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</si>
  <si>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</si>
  <si>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</si>
  <si>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</si>
  <si>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</si>
  <si>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</si>
  <si>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</si>
  <si>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</si>
  <si>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</si>
  <si>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</si>
  <si>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</si>
  <si>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</si>
  <si>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</si>
  <si>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</si>
  <si>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</si>
  <si>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</si>
  <si>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</si>
  <si>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</si>
  <si>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</si>
  <si>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</si>
  <si>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</si>
  <si>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</si>
  <si>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</si>
  <si>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</si>
  <si>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</si>
  <si>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</si>
  <si>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</si>
  <si>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</si>
  <si>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</si>
  <si>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</si>
  <si>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</si>
  <si>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</si>
  <si>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</si>
  <si>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</si>
  <si>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</si>
  <si>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</si>
  <si>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</si>
  <si>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</si>
  <si>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</si>
  <si>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</si>
  <si>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</si>
  <si>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</si>
  <si>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</si>
  <si>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</si>
  <si>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</si>
  <si>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</si>
  <si>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</si>
  <si>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</si>
  <si>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</si>
  <si>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</si>
  <si>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</si>
  <si>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</si>
  <si>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</si>
  <si>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</si>
  <si>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</si>
  <si>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</si>
  <si>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</si>
  <si>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</si>
  <si>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</si>
  <si>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</si>
  <si>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</si>
  <si>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</si>
  <si>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</si>
  <si>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</si>
  <si>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</si>
  <si>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</si>
  <si>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</si>
  <si>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</si>
  <si>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</si>
  <si>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</si>
  <si>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</si>
  <si>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</si>
  <si>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</si>
  <si>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</si>
  <si>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</si>
  <si>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</si>
  <si>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</si>
  <si>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</si>
  <si>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</si>
  <si>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</si>
  <si>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</si>
  <si>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</si>
  <si>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</si>
  <si>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</si>
  <si>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</si>
  <si>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</si>
  <si>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</si>
  <si>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</si>
  <si>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</si>
  <si>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</si>
  <si>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</si>
  <si>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</si>
  <si>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</si>
  <si>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</si>
  <si>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</si>
  <si>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</si>
  <si>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</si>
  <si>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</si>
  <si>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</si>
  <si>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</si>
  <si>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</si>
  <si>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</si>
  <si>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</si>
  <si>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</si>
  <si>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</si>
  <si>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</si>
  <si>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</si>
  <si>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</si>
  <si>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</si>
  <si>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</si>
  <si>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</si>
  <si>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</si>
  <si>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</si>
  <si>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</si>
  <si>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</si>
  <si>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</si>
  <si>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</si>
  <si>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</si>
  <si>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</si>
  <si>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</si>
  <si>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</si>
  <si>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</si>
  <si>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</si>
  <si>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</si>
  <si>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</si>
  <si>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</si>
  <si>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</si>
  <si>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</si>
  <si>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</si>
  <si>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</si>
  <si>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</si>
  <si>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</si>
  <si>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</si>
  <si>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</si>
  <si>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</si>
  <si>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</si>
  <si>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</si>
  <si>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</si>
  <si>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</si>
  <si>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</si>
  <si>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</si>
  <si>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</si>
  <si>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</si>
  <si>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</si>
  <si>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</si>
  <si>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</si>
  <si>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</si>
  <si>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</si>
  <si>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</si>
  <si>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</si>
  <si>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</si>
  <si>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</si>
  <si>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</si>
  <si>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</si>
  <si>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</si>
  <si>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</si>
  <si>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</si>
  <si>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</si>
  <si>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</si>
  <si>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</si>
  <si>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</si>
  <si>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</si>
  <si>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</si>
  <si>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</si>
  <si>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</si>
  <si>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</si>
  <si>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</si>
  <si>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</si>
  <si>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</si>
  <si>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</si>
  <si>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</si>
  <si>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</si>
  <si>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</si>
  <si>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</si>
  <si>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</si>
  <si>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</si>
  <si>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</si>
  <si>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</si>
  <si>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</si>
  <si>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</si>
  <si>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</si>
  <si>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</si>
  <si>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</si>
  <si>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</si>
  <si>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</si>
  <si>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</si>
  <si>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</si>
  <si>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</si>
  <si>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</si>
  <si>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</si>
  <si>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</si>
  <si>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</si>
  <si>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</si>
  <si>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</si>
  <si>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</si>
  <si>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</si>
  <si>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</si>
  <si>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</si>
  <si>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</si>
  <si>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</si>
  <si>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</si>
  <si>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</si>
  <si>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</si>
  <si>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</si>
  <si>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</si>
  <si>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</si>
  <si>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</si>
  <si>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</si>
  <si>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</si>
  <si>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</si>
  <si>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</si>
  <si>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</si>
  <si>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</si>
  <si>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</si>
  <si>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</si>
  <si>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</si>
  <si>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</si>
  <si>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</si>
  <si>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</si>
  <si>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</si>
  <si>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</si>
  <si>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</si>
  <si>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</si>
  <si>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</si>
  <si>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</si>
  <si>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</si>
  <si>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</si>
  <si>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</si>
  <si>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</si>
  <si>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</si>
  <si>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</si>
  <si>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</si>
  <si>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</si>
  <si>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</si>
  <si>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</si>
  <si>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</si>
  <si>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</si>
  <si>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</si>
  <si>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</si>
  <si>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</si>
  <si>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</si>
  <si>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</si>
  <si>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</si>
  <si>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</si>
  <si>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</si>
  <si>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</si>
  <si>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</si>
  <si>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</si>
  <si>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</si>
  <si>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</si>
  <si>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</si>
  <si>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</si>
  <si>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</si>
  <si>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</si>
  <si>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</si>
  <si>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</si>
  <si>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</si>
  <si>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</si>
  <si>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</si>
  <si>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</si>
  <si>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</si>
  <si>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</si>
  <si>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</si>
  <si>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</si>
  <si>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</si>
  <si>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</si>
  <si>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</si>
  <si>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</si>
  <si>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</si>
  <si>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</si>
  <si>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</si>
  <si>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</si>
  <si>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</si>
  <si>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</si>
  <si>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</si>
  <si>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</si>
  <si>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</si>
  <si>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</si>
  <si>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</si>
  <si>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</si>
  <si>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</si>
  <si>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</si>
  <si>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</si>
  <si>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</si>
  <si>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</si>
  <si>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</si>
  <si>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</si>
  <si>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</si>
  <si>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</si>
  <si>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</si>
  <si>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</si>
  <si>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</si>
  <si>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</si>
  <si>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</si>
  <si>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</si>
  <si>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</si>
  <si>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</si>
  <si>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</si>
  <si>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</si>
  <si>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</si>
  <si>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</si>
  <si>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</si>
  <si>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</si>
  <si>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</si>
  <si>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</si>
  <si>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</si>
  <si>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</si>
  <si>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</si>
  <si>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</si>
  <si>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</si>
  <si>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</si>
  <si>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</si>
  <si>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</si>
  <si>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</si>
  <si>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</si>
  <si>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</si>
  <si>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</si>
  <si>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</si>
  <si>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</si>
  <si>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</si>
  <si>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</si>
  <si>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</si>
  <si>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</si>
  <si>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</si>
  <si>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</si>
  <si>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</si>
  <si>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</si>
  <si>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</si>
  <si>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</si>
  <si>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</si>
  <si>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</si>
  <si>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</si>
  <si>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</si>
  <si>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</si>
  <si>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</si>
  <si>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</si>
  <si>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</si>
  <si>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</si>
  <si>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</si>
  <si>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</si>
  <si>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</si>
  <si>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</si>
  <si>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</si>
  <si>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</si>
  <si>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</si>
  <si>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</si>
  <si>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</si>
  <si>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</si>
  <si>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</si>
  <si>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</si>
  <si>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</si>
  <si>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</si>
  <si>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</si>
  <si>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</si>
  <si>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</si>
  <si>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</si>
  <si>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</si>
  <si>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</si>
  <si>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</si>
  <si>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</si>
  <si>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</si>
  <si>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</si>
  <si>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</si>
  <si>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</si>
  <si>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</si>
  <si>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</si>
  <si>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</si>
  <si>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</si>
  <si>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</si>
  <si>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</si>
  <si>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</si>
  <si>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</si>
  <si>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</si>
  <si>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</si>
  <si>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</si>
  <si>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</si>
  <si>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</si>
  <si>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</si>
  <si>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</si>
  <si>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</si>
  <si>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</si>
  <si>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</si>
  <si>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</si>
  <si>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</si>
  <si>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</si>
  <si>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</si>
  <si>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</si>
  <si>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</si>
  <si>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</si>
  <si>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</si>
  <si>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</si>
  <si>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</si>
  <si>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</si>
  <si>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</si>
  <si>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</si>
  <si>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</si>
  <si>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</si>
  <si>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</si>
  <si>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</si>
  <si>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</si>
  <si>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</si>
  <si>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</si>
  <si>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</si>
  <si>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</si>
  <si>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</si>
  <si>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</si>
  <si>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</si>
  <si>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</si>
  <si>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</si>
  <si>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</si>
  <si>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</si>
  <si>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</si>
  <si>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</si>
  <si>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</si>
  <si>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</si>
  <si>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</si>
  <si>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</si>
  <si>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</si>
  <si>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</si>
  <si>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</si>
  <si>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</si>
  <si>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</si>
  <si>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</si>
  <si>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</si>
  <si>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</si>
  <si>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</si>
  <si>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</si>
  <si>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</si>
  <si>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</si>
  <si>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</si>
  <si>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</si>
  <si>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</si>
  <si>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</si>
  <si>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</si>
  <si>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</si>
  <si>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</si>
  <si>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</si>
  <si>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</si>
  <si>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</si>
  <si>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</si>
  <si>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</si>
  <si>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</si>
  <si>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</si>
  <si>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</si>
  <si>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</si>
  <si>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</si>
  <si>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</si>
  <si>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</si>
  <si>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</si>
  <si>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</si>
  <si>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</si>
  <si>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</si>
  <si>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</si>
  <si>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</si>
  <si>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</si>
  <si>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</si>
  <si>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</si>
  <si>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</si>
  <si>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</si>
  <si>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</si>
  <si>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</si>
  <si>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</si>
  <si>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</si>
  <si>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</si>
  <si>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</si>
  <si>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</si>
  <si>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</si>
  <si>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</si>
  <si>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</si>
  <si>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</si>
  <si>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</si>
  <si>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</si>
  <si>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</si>
  <si>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</si>
  <si>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</si>
  <si>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</si>
  <si>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</si>
  <si>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</si>
  <si>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</si>
  <si>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</si>
  <si>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</si>
  <si>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</si>
  <si>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</si>
  <si>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</si>
  <si>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</si>
  <si>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</si>
  <si>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</si>
  <si>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</si>
  <si>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</si>
  <si>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</si>
  <si>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</si>
  <si>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</si>
  <si>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</si>
  <si>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</si>
  <si>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</si>
  <si>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</si>
  <si>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</si>
  <si>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</si>
  <si>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</si>
  <si>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</si>
  <si>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</si>
  <si>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</si>
  <si>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</si>
  <si>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</si>
  <si>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</si>
  <si>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</si>
  <si>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</si>
  <si>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</si>
  <si>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</si>
  <si>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</si>
  <si>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</si>
  <si>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</si>
  <si>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</si>
  <si>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</si>
  <si>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</si>
  <si>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</si>
  <si>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</si>
  <si>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</si>
  <si>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</si>
  <si>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</si>
  <si>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</si>
  <si>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</si>
  <si>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</si>
  <si>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</si>
  <si>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</si>
  <si>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</si>
  <si>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</si>
  <si>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</si>
  <si>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</si>
  <si>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</si>
  <si>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</si>
  <si>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</si>
  <si>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</si>
  <si>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</si>
  <si>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</si>
  <si>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</si>
  <si>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</si>
  <si>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</si>
  <si>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</si>
  <si>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</si>
  <si>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</si>
  <si>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</si>
  <si>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</si>
  <si>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</si>
  <si>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</si>
  <si>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</si>
  <si>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</si>
  <si>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</si>
  <si>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</si>
  <si>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</si>
  <si>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</si>
  <si>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</si>
  <si>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</si>
  <si>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</si>
  <si>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</si>
  <si>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</si>
  <si>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</si>
  <si>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</si>
  <si>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</si>
  <si>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</si>
  <si>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</si>
  <si>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</si>
  <si>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</si>
  <si>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</si>
  <si>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</si>
  <si>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</si>
  <si>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</si>
  <si>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</si>
  <si>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</si>
  <si>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</si>
  <si>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</si>
  <si>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</si>
  <si>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</si>
  <si>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</si>
  <si>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</si>
  <si>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</si>
  <si>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</si>
  <si>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</si>
  <si>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</si>
  <si>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</si>
  <si>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</si>
  <si>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</si>
  <si>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</si>
  <si>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</si>
  <si>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</si>
  <si>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</si>
  <si>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</si>
  <si>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</si>
  <si>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</si>
  <si>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</si>
  <si>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</si>
  <si>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</si>
  <si>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</si>
  <si>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</si>
  <si>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</si>
  <si>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</si>
  <si>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</si>
  <si>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</si>
  <si>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</si>
  <si>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</si>
  <si>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</si>
  <si>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</si>
  <si>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</si>
  <si>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</si>
  <si>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</si>
  <si>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</si>
  <si>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</si>
  <si>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</si>
  <si>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</si>
  <si>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</si>
  <si>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</si>
  <si>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</si>
  <si>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</si>
  <si>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</si>
  <si>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</si>
  <si>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</si>
  <si>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</si>
  <si>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</si>
  <si>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</si>
  <si>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</si>
  <si>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</si>
  <si>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</si>
  <si>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</si>
  <si>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</si>
  <si>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</si>
  <si>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</si>
  <si>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</si>
  <si>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</si>
  <si>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</si>
  <si>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</si>
  <si>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</si>
  <si>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</si>
  <si>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</si>
  <si>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</si>
  <si>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</si>
  <si>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</si>
  <si>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</si>
  <si>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</si>
  <si>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</si>
  <si>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</si>
  <si>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</si>
  <si>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</si>
  <si>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</si>
  <si>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</si>
  <si>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</si>
  <si>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</si>
  <si>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</si>
  <si>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</si>
  <si>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</si>
  <si>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</si>
  <si>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</si>
  <si>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</si>
  <si>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</si>
  <si>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</si>
  <si>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</si>
  <si>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</si>
  <si>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</si>
  <si>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</si>
  <si>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</si>
  <si>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</si>
  <si>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</si>
  <si>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</si>
  <si>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</si>
  <si>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</si>
  <si>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</si>
  <si>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</si>
  <si>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</si>
  <si>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</si>
  <si>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</si>
  <si>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</si>
  <si>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</si>
  <si>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</si>
  <si>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</si>
  <si>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</si>
  <si>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</si>
  <si>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</si>
  <si>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</si>
  <si>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</si>
  <si>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</si>
  <si>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</si>
  <si>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</si>
  <si>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</si>
  <si>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</si>
  <si>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</si>
  <si>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</si>
  <si>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</si>
  <si>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</si>
  <si>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</si>
  <si>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</si>
  <si>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</si>
  <si>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</si>
  <si>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</si>
  <si>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</si>
  <si>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</si>
  <si>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</si>
  <si>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</si>
  <si>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</si>
  <si>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</si>
  <si>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</si>
  <si>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</si>
  <si>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</si>
  <si>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</si>
  <si>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</si>
  <si>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</si>
  <si>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</si>
  <si>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</si>
  <si>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</si>
  <si>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</si>
  <si>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</si>
  <si>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</si>
  <si>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</si>
  <si>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</si>
  <si>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</si>
  <si>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</si>
  <si>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</si>
  <si>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</si>
  <si>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</si>
  <si>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</si>
  <si>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</si>
  <si>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</si>
  <si>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</si>
  <si>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</si>
  <si>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</si>
  <si>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</si>
  <si>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</si>
  <si>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</si>
  <si>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</si>
  <si>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</si>
  <si>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</si>
  <si>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</si>
  <si>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</si>
  <si>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</si>
  <si>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</si>
  <si>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</si>
  <si>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</si>
  <si>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</si>
  <si>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</si>
  <si>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</si>
  <si>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</si>
  <si>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</si>
  <si>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</si>
  <si>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</si>
  <si>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</si>
  <si>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</si>
  <si>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</si>
  <si>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</si>
  <si>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</si>
  <si>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</si>
  <si>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</si>
  <si>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</si>
  <si>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</si>
  <si>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</si>
  <si>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</si>
  <si>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</si>
  <si>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</si>
  <si>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</si>
  <si>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</si>
  <si>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</si>
  <si>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</si>
  <si>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</si>
  <si>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</si>
  <si>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</si>
  <si>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</si>
  <si>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</si>
  <si>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</si>
  <si>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</si>
  <si>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</si>
  <si>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</si>
  <si>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</si>
  <si>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</si>
  <si>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</si>
  <si>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</si>
  <si>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</si>
  <si>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</si>
  <si>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</si>
  <si>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</si>
  <si>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</si>
  <si>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</si>
  <si>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</si>
  <si>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</si>
  <si>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</si>
  <si>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</si>
  <si>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</si>
  <si>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</si>
  <si>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</si>
  <si>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</si>
  <si>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</si>
  <si>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</si>
  <si>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</si>
  <si>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</si>
  <si>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</si>
  <si>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</si>
  <si>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</si>
  <si>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</si>
  <si>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</si>
  <si>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</si>
  <si>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</si>
  <si>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</si>
  <si>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</si>
  <si>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</si>
  <si>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</si>
  <si>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</si>
  <si>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</si>
  <si>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</si>
  <si>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</si>
  <si>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</si>
  <si>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</si>
  <si>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</si>
  <si>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</si>
  <si>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</si>
  <si>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</si>
  <si>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</si>
  <si>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</si>
  <si>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</si>
  <si>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</si>
  <si>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</si>
  <si>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</si>
  <si>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</si>
  <si>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</si>
  <si>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</si>
  <si>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</si>
  <si>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</si>
  <si>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</si>
  <si>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</si>
  <si>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</si>
  <si>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</si>
  <si>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</si>
  <si>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</si>
  <si>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</si>
  <si>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</si>
  <si>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</si>
  <si>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</si>
  <si>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</si>
  <si>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</si>
  <si>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</si>
  <si>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</si>
  <si>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</si>
  <si>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</si>
  <si>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</si>
  <si>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</si>
  <si>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</si>
  <si>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</si>
  <si>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</si>
  <si>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</si>
  <si>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</si>
  <si>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</si>
  <si>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</si>
  <si>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</si>
  <si>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</si>
  <si>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</si>
  <si>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</si>
  <si>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</si>
  <si>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</si>
  <si>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</si>
  <si>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</si>
  <si>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</si>
  <si>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</si>
  <si>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</si>
  <si>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</si>
  <si>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</si>
  <si>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</si>
  <si>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</si>
  <si>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</si>
  <si>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</si>
  <si>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</si>
  <si>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</si>
  <si>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</si>
  <si>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</si>
  <si>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</si>
  <si>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</si>
  <si>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</si>
  <si>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</si>
  <si>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</si>
  <si>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</si>
  <si>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</si>
  <si>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</si>
  <si>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</si>
  <si>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</si>
  <si>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</si>
  <si>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</si>
  <si>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</si>
  <si>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</si>
  <si>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</si>
  <si>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</si>
  <si>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</si>
  <si>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</si>
  <si>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</si>
  <si>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</si>
  <si>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</si>
  <si>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</si>
  <si>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</si>
  <si>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</si>
  <si>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</si>
  <si>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</si>
  <si>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</si>
  <si>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</si>
  <si>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</si>
  <si>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</si>
  <si>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</si>
  <si>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</si>
  <si>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</si>
  <si>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</si>
  <si>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</si>
  <si>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</si>
  <si>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</si>
  <si>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</si>
  <si>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</si>
  <si>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</si>
  <si>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</si>
  <si>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</si>
  <si>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</si>
  <si>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</si>
  <si>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</si>
  <si>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</si>
  <si>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</si>
  <si>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</si>
  <si>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</si>
  <si>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</si>
  <si>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</si>
  <si>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</si>
  <si>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</si>
  <si>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</si>
  <si>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</si>
  <si>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</si>
  <si>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</si>
  <si>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</si>
  <si>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</si>
  <si>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</si>
  <si>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</si>
  <si>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</si>
  <si>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</si>
  <si>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</si>
  <si>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</si>
  <si>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</si>
  <si>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</si>
  <si>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</si>
  <si>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</si>
  <si>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</si>
  <si>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</si>
  <si>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</si>
  <si>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</si>
  <si>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</si>
  <si>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</si>
  <si>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</si>
  <si>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</si>
  <si>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</si>
  <si>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</si>
  <si>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</si>
  <si>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</si>
  <si>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</si>
  <si>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</si>
  <si>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</si>
  <si>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</si>
  <si>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</si>
  <si>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</si>
  <si>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</si>
  <si>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</si>
  <si>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</si>
  <si>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</si>
  <si>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</si>
  <si>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</si>
  <si>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</si>
  <si>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</si>
  <si>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</si>
  <si>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</si>
  <si>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</si>
  <si>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</si>
  <si>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</si>
  <si>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</si>
  <si>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</si>
  <si>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</si>
  <si>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</si>
  <si>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</si>
  <si>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</si>
  <si>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</si>
  <si>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</si>
  <si>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</si>
  <si>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</si>
  <si>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</si>
  <si>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</si>
  <si>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</si>
  <si>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</si>
  <si>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</si>
  <si>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</si>
  <si>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</si>
  <si>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</si>
  <si>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</si>
  <si>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</si>
  <si>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</si>
  <si>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</si>
  <si>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</si>
  <si>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</si>
  <si>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</si>
  <si>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</si>
  <si>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</si>
  <si>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</si>
  <si>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</si>
  <si>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</si>
  <si>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</si>
  <si>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</si>
  <si>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</si>
  <si>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</si>
  <si>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</si>
  <si>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</si>
  <si>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</si>
  <si>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</si>
  <si>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</si>
  <si>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</si>
  <si>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</si>
  <si>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</si>
  <si>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</si>
  <si>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</si>
  <si>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</si>
  <si>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</si>
  <si>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</si>
  <si>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</si>
  <si>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</si>
  <si>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</si>
  <si>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</si>
  <si>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</si>
  <si>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</si>
  <si>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</si>
  <si>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</si>
  <si>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</si>
  <si>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</si>
  <si>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</si>
  <si>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</si>
  <si>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</si>
  <si>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</si>
  <si>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</si>
  <si>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</si>
  <si>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</si>
  <si>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</si>
  <si>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</si>
  <si>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</si>
  <si>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</si>
  <si>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</si>
  <si>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</si>
  <si>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</si>
  <si>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</si>
  <si>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</si>
  <si>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</si>
  <si>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</si>
  <si>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</si>
  <si>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</si>
  <si>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</si>
  <si>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</si>
  <si>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</si>
  <si>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</si>
  <si>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</si>
  <si>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</si>
  <si>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</si>
  <si>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</si>
  <si>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</si>
  <si>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</si>
  <si>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</si>
  <si>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</si>
  <si>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</si>
  <si>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</si>
  <si>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</si>
  <si>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</si>
  <si>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</si>
  <si>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</si>
  <si>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</si>
  <si>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</si>
  <si>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</si>
  <si>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</si>
  <si>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</si>
  <si>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</si>
  <si>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</si>
  <si>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</si>
  <si>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</si>
  <si>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</si>
  <si>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</si>
  <si>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</si>
  <si>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</si>
  <si>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</si>
  <si>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</si>
  <si>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</si>
  <si>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</si>
  <si>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</si>
  <si>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</si>
  <si>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</si>
  <si>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</si>
  <si>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</si>
  <si>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</si>
  <si>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</si>
  <si>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</si>
  <si>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</si>
  <si>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</si>
  <si>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</si>
  <si>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</si>
  <si>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</si>
  <si>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</si>
  <si>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</si>
  <si>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</si>
  <si>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</si>
  <si>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</si>
  <si>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</si>
  <si>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</si>
  <si>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</si>
  <si>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</si>
  <si>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</si>
  <si>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</si>
  <si>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</si>
  <si>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</si>
  <si>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</si>
  <si>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</si>
  <si>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</si>
  <si>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</si>
  <si>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</si>
  <si>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</si>
  <si>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</si>
  <si>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</si>
  <si>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</si>
  <si>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</si>
  <si>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</si>
  <si>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</si>
  <si>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</si>
  <si>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</si>
  <si>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</si>
  <si>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</si>
  <si>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</si>
  <si>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</si>
  <si>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</si>
  <si>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</si>
  <si>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</si>
  <si>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</si>
  <si>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</si>
  <si>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</si>
  <si>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</si>
  <si>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</si>
  <si>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</si>
  <si>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</si>
  <si>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</si>
  <si>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</si>
  <si>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</si>
  <si>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</si>
  <si>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</si>
  <si>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</si>
  <si>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</si>
  <si>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</si>
  <si>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</si>
  <si>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</si>
  <si>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</si>
  <si>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</si>
  <si>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</si>
  <si>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</si>
  <si>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</si>
  <si>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</si>
  <si>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</si>
  <si>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</si>
  <si>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</si>
  <si>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</si>
  <si>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</si>
  <si>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</si>
  <si>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</si>
  <si>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</si>
  <si>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</si>
  <si>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</si>
  <si>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</si>
  <si>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</si>
  <si>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</si>
  <si>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</si>
  <si>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</si>
  <si>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</si>
  <si>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</si>
  <si>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</si>
  <si>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</si>
  <si>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</si>
  <si>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</si>
  <si>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</si>
  <si>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</si>
  <si>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</si>
  <si>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</si>
  <si>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</si>
  <si>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</si>
  <si>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</si>
  <si>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</si>
  <si>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</si>
  <si>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</si>
  <si>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</si>
  <si>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</si>
  <si>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</si>
  <si>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</si>
  <si>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</si>
  <si>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</si>
  <si>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</si>
  <si>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</si>
  <si>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</si>
  <si>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</si>
  <si>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</si>
  <si>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</si>
  <si>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</si>
  <si>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</si>
  <si>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</si>
  <si>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</si>
  <si>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</si>
  <si>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</si>
  <si>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</si>
  <si>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</si>
  <si>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</si>
  <si>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</si>
  <si>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</si>
  <si>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</si>
  <si>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</si>
  <si>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</si>
  <si>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</si>
  <si>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</si>
  <si>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</si>
  <si>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</si>
  <si>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</si>
  <si>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</si>
  <si>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</si>
  <si>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</si>
  <si>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</si>
  <si>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</si>
  <si>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</si>
  <si>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</si>
  <si>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</si>
  <si>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</si>
  <si>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</si>
  <si>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</si>
  <si>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</si>
  <si>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</si>
  <si>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</si>
  <si>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</si>
  <si>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</si>
  <si>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</si>
  <si>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</si>
  <si>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</si>
  <si>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</si>
  <si>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</si>
  <si>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</si>
  <si>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</si>
  <si>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</si>
  <si>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</si>
  <si>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</si>
  <si>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</si>
  <si>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</si>
  <si>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</si>
  <si>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</si>
  <si>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</si>
  <si>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</si>
  <si>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</si>
  <si>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</si>
  <si>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</si>
  <si>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</si>
  <si>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</si>
  <si>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</si>
  <si>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</si>
  <si>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</si>
  <si>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</si>
  <si>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</si>
  <si>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</si>
  <si>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</si>
  <si>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</si>
  <si>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</si>
  <si>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</si>
  <si>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</si>
  <si>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</si>
  <si>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</si>
  <si>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</si>
  <si>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</si>
  <si>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</si>
  <si>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</si>
  <si>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</si>
  <si>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</si>
  <si>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</si>
  <si>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</si>
  <si>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</si>
  <si>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</si>
  <si>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</si>
  <si>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</si>
  <si>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</si>
  <si>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</si>
  <si>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</si>
  <si>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</si>
  <si>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</si>
  <si>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</si>
  <si>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</si>
  <si>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</si>
  <si>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</si>
  <si>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</si>
  <si>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</si>
  <si>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</si>
  <si>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</si>
  <si>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</si>
  <si>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</si>
  <si>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</si>
  <si>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</si>
  <si>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</si>
  <si>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</si>
  <si>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</si>
  <si>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</si>
  <si>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</si>
  <si>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</si>
  <si>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</si>
  <si>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</si>
  <si>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</si>
  <si>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</si>
  <si>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</si>
  <si>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</si>
  <si>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</si>
  <si>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</si>
  <si>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</si>
  <si>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</si>
  <si>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</si>
  <si>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</si>
  <si>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</si>
  <si>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</si>
  <si>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</si>
  <si>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</si>
  <si>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</si>
  <si>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</si>
  <si>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</si>
  <si>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</si>
  <si>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</si>
  <si>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</si>
  <si>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</si>
  <si>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</si>
  <si>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</si>
  <si>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</si>
  <si>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</si>
  <si>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</si>
  <si>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</si>
  <si>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</si>
  <si>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</si>
  <si>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</si>
  <si>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</si>
  <si>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</si>
  <si>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</si>
  <si>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</si>
  <si>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</si>
  <si>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</si>
  <si>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</si>
  <si>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</si>
  <si>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</si>
  <si>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</si>
  <si>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</si>
  <si>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</si>
  <si>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</si>
  <si>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</si>
  <si>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</si>
  <si>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</si>
  <si>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</si>
  <si>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</si>
  <si>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</si>
  <si>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</si>
  <si>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</si>
  <si>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</si>
  <si>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</si>
  <si>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</si>
  <si>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</si>
  <si>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</si>
  <si>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</si>
  <si>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</si>
  <si>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</si>
  <si>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</si>
  <si>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</si>
  <si>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</si>
  <si>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</si>
  <si>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</si>
  <si>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</si>
  <si>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</si>
  <si>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</si>
  <si>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</si>
  <si>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</si>
  <si>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</si>
  <si>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</si>
  <si>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</si>
  <si>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</si>
  <si>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</si>
  <si>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</si>
  <si>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</si>
  <si>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</si>
  <si>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</si>
  <si>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</si>
  <si>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</si>
  <si>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</si>
  <si>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</si>
  <si>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</si>
  <si>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</si>
  <si>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</si>
  <si>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</si>
  <si>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</si>
  <si>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</si>
  <si>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</si>
  <si>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</si>
  <si>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</si>
  <si>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</si>
  <si>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</si>
  <si>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</si>
  <si>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</si>
  <si>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</si>
  <si>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</si>
  <si>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</si>
  <si>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</si>
  <si>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</si>
  <si>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</si>
  <si>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</si>
  <si>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</si>
  <si>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</si>
  <si>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</si>
  <si>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</si>
  <si>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</si>
  <si>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</si>
  <si>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</si>
  <si>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</si>
  <si>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</si>
  <si>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</si>
  <si>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</si>
  <si>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</si>
  <si>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</si>
  <si>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</si>
  <si>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</si>
  <si>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</si>
  <si>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</si>
  <si>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</si>
  <si>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</si>
  <si>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</si>
  <si>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</si>
  <si>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</si>
  <si>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</si>
  <si>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</si>
  <si>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</si>
  <si>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</si>
  <si>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</si>
  <si>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</si>
  <si>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</si>
  <si>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</si>
  <si>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</si>
  <si>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</si>
  <si>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</si>
  <si>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</si>
  <si>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</si>
  <si>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</si>
  <si>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</si>
  <si>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</si>
  <si>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</si>
  <si>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</si>
  <si>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</si>
  <si>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</si>
  <si>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</si>
  <si>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</si>
  <si>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</si>
  <si>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</si>
  <si>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</si>
  <si>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</si>
  <si>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</si>
  <si>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</si>
  <si>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</si>
  <si>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</si>
  <si>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</si>
  <si>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</si>
  <si>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</si>
  <si>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</si>
  <si>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</si>
  <si>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</si>
  <si>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</si>
  <si>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</si>
  <si>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</si>
  <si>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</si>
  <si>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</si>
  <si>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</si>
  <si>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</si>
  <si>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</si>
  <si>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</si>
  <si>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</si>
  <si>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</si>
  <si>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</si>
  <si>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</si>
  <si>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</si>
  <si>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</si>
  <si>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</si>
  <si>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</si>
  <si>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</si>
  <si>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</si>
  <si>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</si>
  <si>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</si>
  <si>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</si>
  <si>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</si>
  <si>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</si>
  <si>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</si>
  <si>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</si>
  <si>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</si>
  <si>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</si>
  <si>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</si>
  <si>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</si>
  <si>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</si>
  <si>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</si>
  <si>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</si>
  <si>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</si>
  <si>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</si>
  <si>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</si>
  <si>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</si>
  <si>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</si>
  <si>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</si>
  <si>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</si>
  <si>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</si>
  <si>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</si>
  <si>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</si>
  <si>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</si>
  <si>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</si>
  <si>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</si>
  <si>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</si>
  <si>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</si>
  <si>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</si>
  <si>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</si>
  <si>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</si>
  <si>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</si>
  <si>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</si>
  <si>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</si>
  <si>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</si>
  <si>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</si>
  <si>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</si>
  <si>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</si>
  <si>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</si>
  <si>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</si>
  <si>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</si>
  <si>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</si>
  <si>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</si>
  <si>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</si>
  <si>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</si>
  <si>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</si>
  <si>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</si>
  <si>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</si>
  <si>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</si>
  <si>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</si>
  <si>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</si>
  <si>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</si>
  <si>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</si>
  <si>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</si>
  <si>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</si>
  <si>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</si>
  <si>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</si>
  <si>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</si>
  <si>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</si>
  <si>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</si>
  <si>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</si>
  <si>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</si>
  <si>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</si>
  <si>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</si>
  <si>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</si>
  <si>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</si>
  <si>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</si>
  <si>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</si>
  <si>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</si>
  <si>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</si>
  <si>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</si>
  <si>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</si>
  <si>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</si>
  <si>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</si>
  <si>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</si>
  <si>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</si>
  <si>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</si>
  <si>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</si>
  <si>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</si>
  <si>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</si>
  <si>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</si>
  <si>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</si>
  <si>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</si>
  <si>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</si>
  <si>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</si>
  <si>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</si>
  <si>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</si>
  <si>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</si>
  <si>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</si>
  <si>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</si>
  <si>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</si>
  <si>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</si>
  <si>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</si>
  <si>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</si>
  <si>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</si>
  <si>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</si>
  <si>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</si>
  <si>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</si>
  <si>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</si>
  <si>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</si>
  <si>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</si>
  <si>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</si>
  <si>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</si>
  <si>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</si>
  <si>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</si>
  <si>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</si>
  <si>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</si>
  <si>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</si>
  <si>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</si>
  <si>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</si>
  <si>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</si>
  <si>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</si>
  <si>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</si>
  <si>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</si>
  <si>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</si>
  <si>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</si>
  <si>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</si>
  <si>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</si>
  <si>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</si>
  <si>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</si>
  <si>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</si>
  <si>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</si>
  <si>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</si>
  <si>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</si>
  <si>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</si>
  <si>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</si>
  <si>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</si>
  <si>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</si>
  <si>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</si>
  <si>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</si>
  <si>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</si>
  <si>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</si>
  <si>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</si>
  <si>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</si>
  <si>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</si>
  <si>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</si>
  <si>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</si>
  <si>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</si>
  <si>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</si>
  <si>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</si>
  <si>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</si>
  <si>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</si>
  <si>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</si>
  <si>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</si>
  <si>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</si>
  <si>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</si>
  <si>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</si>
  <si>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</si>
  <si>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</si>
  <si>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</si>
  <si>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</si>
  <si>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</si>
  <si>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</si>
  <si>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</si>
  <si>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</si>
  <si>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</si>
  <si>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</si>
  <si>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</si>
  <si>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</si>
  <si>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</si>
  <si>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</si>
  <si>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</si>
  <si>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</si>
  <si>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</si>
  <si>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</si>
  <si>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</si>
  <si>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</si>
  <si>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</si>
  <si>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</si>
  <si>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</si>
  <si>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</si>
  <si>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</si>
  <si>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</si>
  <si>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</si>
  <si>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</si>
  <si>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</si>
  <si>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</si>
  <si>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</si>
  <si>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</si>
  <si>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</si>
  <si>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</si>
  <si>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</si>
  <si>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</si>
  <si>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</si>
  <si>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</si>
  <si>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</si>
  <si>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</si>
  <si>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</si>
  <si>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</si>
  <si>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</si>
  <si>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</si>
  <si>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</si>
  <si>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</si>
  <si>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</si>
  <si>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</si>
  <si>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</si>
  <si>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</si>
  <si>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</si>
  <si>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</si>
  <si>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</si>
  <si>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</si>
  <si>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</si>
  <si>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</si>
  <si>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</si>
  <si>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</si>
  <si>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</si>
  <si>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</si>
  <si>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</si>
  <si>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</si>
  <si>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</si>
  <si>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</si>
  <si>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</si>
  <si>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</si>
  <si>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</si>
  <si>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</si>
  <si>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</si>
  <si>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</si>
  <si>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</si>
  <si>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</si>
  <si>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</si>
  <si>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</si>
  <si>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</si>
  <si>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</si>
  <si>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</si>
  <si>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</si>
  <si>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</si>
  <si>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</si>
  <si>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</si>
  <si>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</si>
  <si>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</si>
  <si>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</si>
  <si>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</si>
  <si>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</si>
  <si>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</si>
  <si>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</si>
  <si>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</si>
  <si>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</si>
  <si>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</si>
  <si>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</si>
  <si>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</si>
  <si>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</si>
  <si>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</si>
  <si>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</si>
  <si>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</si>
  <si>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</si>
  <si>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</si>
  <si>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</si>
  <si>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</si>
  <si>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</si>
  <si>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</si>
  <si>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</si>
  <si>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</si>
  <si>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</si>
  <si>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</si>
  <si>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</si>
  <si>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</si>
  <si>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</si>
  <si>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</si>
  <si>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</si>
  <si>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</si>
  <si>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</si>
  <si>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</si>
  <si>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</si>
  <si>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</si>
  <si>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</si>
  <si>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</si>
  <si>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</si>
  <si>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</si>
  <si>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</si>
  <si>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</si>
  <si>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</si>
  <si>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</si>
  <si>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</si>
  <si>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</si>
  <si>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</si>
  <si>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</si>
  <si>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</si>
  <si>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</si>
  <si>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</si>
  <si>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</si>
  <si>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</si>
  <si>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</si>
  <si>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</si>
  <si>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</si>
  <si>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</si>
  <si>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</si>
  <si>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</si>
  <si>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</si>
  <si>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</si>
  <si>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</si>
  <si>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</si>
  <si>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</si>
  <si>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</si>
  <si>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</si>
  <si>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</si>
  <si>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</si>
  <si>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</si>
  <si>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</si>
  <si>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</si>
  <si>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</si>
  <si>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</si>
  <si>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</si>
  <si>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</si>
  <si>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</si>
  <si>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</si>
  <si>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</si>
  <si>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</si>
  <si>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</si>
  <si>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</si>
  <si>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</si>
  <si>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</si>
  <si>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</si>
  <si>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</si>
  <si>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</si>
  <si>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</si>
  <si>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</si>
  <si>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</si>
  <si>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</si>
  <si>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</si>
  <si>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</si>
  <si>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</si>
  <si>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</si>
  <si>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</si>
  <si>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</si>
  <si>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</si>
  <si>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</si>
  <si>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</si>
  <si>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</si>
  <si>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</si>
  <si>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</si>
  <si>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</si>
  <si>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</si>
  <si>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</si>
  <si>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</si>
  <si>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</si>
  <si>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</si>
  <si>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</si>
  <si>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</si>
  <si>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</si>
  <si>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</si>
  <si>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</si>
  <si>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</si>
  <si>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</si>
  <si>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</si>
  <si>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</si>
  <si>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</si>
  <si>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</si>
  <si>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</si>
  <si>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</si>
  <si>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</si>
  <si>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</si>
  <si>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</si>
  <si>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</si>
  <si>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</si>
  <si>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</si>
  <si>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</si>
  <si>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</si>
  <si>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</si>
  <si>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</si>
  <si>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</si>
  <si>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</si>
  <si>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</si>
  <si>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</si>
  <si>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</si>
  <si>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</si>
  <si>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</si>
  <si>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</si>
  <si>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</si>
  <si>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</si>
  <si>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</si>
  <si>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</si>
  <si>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</si>
  <si>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</si>
  <si>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</si>
  <si>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</si>
  <si>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</si>
  <si>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</si>
  <si>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</si>
  <si>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</si>
  <si>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</si>
  <si>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</si>
  <si>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</si>
  <si>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</si>
  <si>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</si>
  <si>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</si>
  <si>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</si>
  <si>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</si>
  <si>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</si>
  <si>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</si>
  <si>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</si>
  <si>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</si>
  <si>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</si>
  <si>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</si>
  <si>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</si>
  <si>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</si>
  <si>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</si>
  <si>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</si>
  <si>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</si>
  <si>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</si>
  <si>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</si>
  <si>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</si>
  <si>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</si>
  <si>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</si>
  <si>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</si>
  <si>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</si>
  <si>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</si>
  <si>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</si>
  <si>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</si>
  <si>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</si>
  <si>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</si>
  <si>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</si>
  <si>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</si>
  <si>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</si>
  <si>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</si>
  <si>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</si>
  <si>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</si>
  <si>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</si>
  <si>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</si>
  <si>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</si>
  <si>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</si>
  <si>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</si>
  <si>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</si>
  <si>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</si>
  <si>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</si>
  <si>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</si>
  <si>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</si>
  <si>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</si>
  <si>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</si>
  <si>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</si>
  <si>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</si>
  <si>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</si>
  <si>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</si>
  <si>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</si>
  <si>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</si>
  <si>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</si>
  <si>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</si>
  <si>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</si>
  <si>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</si>
  <si>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</si>
  <si>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</si>
  <si>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</si>
  <si>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</si>
  <si>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</si>
  <si>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</si>
  <si>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</si>
  <si>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</si>
  <si>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</si>
  <si>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</si>
  <si>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</si>
  <si>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</si>
  <si>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</si>
  <si>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</si>
  <si>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</si>
  <si>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</si>
  <si>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</si>
  <si>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</si>
  <si>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</si>
  <si>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</si>
  <si>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</si>
  <si>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</si>
  <si>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</si>
  <si>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</si>
  <si>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</si>
  <si>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</si>
  <si>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</si>
  <si>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</si>
  <si>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</si>
  <si>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</si>
  <si>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</si>
  <si>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</si>
  <si>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</si>
  <si>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</si>
  <si>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</si>
  <si>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</si>
  <si>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</si>
  <si>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</si>
  <si>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</si>
  <si>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</si>
  <si>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</si>
  <si>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</si>
  <si>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</si>
  <si>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</si>
  <si>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</si>
  <si>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</si>
  <si>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</si>
  <si>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</si>
  <si>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</si>
  <si>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</si>
  <si>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</si>
  <si>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</si>
  <si>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</si>
  <si>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</si>
  <si>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</si>
  <si>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</si>
  <si>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</si>
  <si>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</si>
  <si>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</si>
  <si>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</si>
  <si>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</si>
  <si>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</si>
  <si>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</si>
  <si>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</si>
  <si>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</si>
  <si>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</si>
  <si>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</si>
  <si>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</si>
  <si>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</si>
  <si>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</si>
  <si>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</si>
  <si>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</si>
  <si>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</si>
  <si>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</si>
  <si>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</si>
  <si>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</si>
  <si>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</si>
  <si>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</si>
  <si>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</si>
  <si>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</si>
  <si>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</si>
  <si>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</si>
  <si>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</si>
  <si>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</si>
  <si>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</si>
  <si>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</si>
  <si>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</si>
  <si>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</si>
  <si>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</si>
  <si>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</si>
  <si>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</si>
  <si>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</si>
  <si>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</si>
  <si>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</si>
  <si>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</si>
  <si>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</si>
  <si>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</si>
  <si>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</si>
  <si>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</si>
  <si>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</si>
  <si>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</si>
  <si>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</si>
  <si>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</si>
  <si>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</si>
  <si>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</si>
  <si>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</si>
  <si>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</si>
  <si>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</si>
  <si>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</si>
  <si>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</si>
  <si>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</si>
  <si>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</si>
  <si>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</si>
  <si>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</si>
  <si>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</si>
  <si>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</si>
  <si>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</si>
  <si>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</si>
  <si>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</si>
  <si>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</si>
  <si>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</si>
  <si>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</si>
  <si>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</si>
  <si>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</si>
  <si>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</si>
  <si>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</si>
  <si>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</si>
  <si>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</si>
  <si>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</si>
  <si>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</si>
  <si>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</si>
  <si>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</si>
  <si>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</si>
  <si>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</si>
  <si>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</si>
  <si>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</si>
  <si>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</si>
  <si>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</si>
  <si>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</si>
  <si>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</si>
  <si>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</si>
  <si>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</si>
  <si>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</si>
  <si>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</si>
  <si>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</si>
  <si>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</si>
  <si>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</si>
  <si>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</si>
  <si>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</si>
  <si>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</si>
  <si>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</si>
  <si>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</si>
  <si>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</si>
  <si>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</si>
  <si>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</si>
  <si>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</si>
  <si>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</si>
  <si>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</si>
  <si>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</si>
  <si>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</si>
  <si>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</si>
  <si>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</si>
  <si>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</si>
  <si>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</si>
  <si>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</si>
  <si>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</si>
  <si>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</si>
  <si>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</si>
  <si>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</si>
  <si>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</si>
  <si>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</si>
  <si>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</si>
  <si>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</si>
  <si>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</si>
  <si>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</si>
  <si>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</si>
  <si>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</si>
  <si>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</si>
  <si>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</si>
  <si>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</si>
  <si>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</si>
  <si>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</si>
  <si>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</si>
  <si>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</si>
  <si>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</si>
  <si>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</si>
  <si>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</si>
  <si>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</si>
  <si>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</si>
  <si>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</si>
  <si>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</si>
  <si>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</si>
  <si>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</si>
  <si>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</si>
  <si>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</si>
  <si>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</si>
  <si>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</si>
  <si>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</si>
  <si>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</si>
  <si>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</si>
  <si>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</si>
  <si>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</si>
  <si>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</si>
  <si>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</si>
  <si>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</si>
  <si>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</si>
  <si>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</si>
  <si>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</si>
  <si>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</si>
  <si>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</si>
  <si>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</si>
  <si>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</si>
  <si>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</si>
  <si>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</si>
  <si>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</si>
  <si>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</si>
  <si>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</si>
  <si>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</si>
  <si>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</si>
  <si>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</si>
  <si>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</si>
  <si>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</si>
  <si>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</si>
  <si>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</si>
  <si>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</si>
  <si>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</si>
  <si>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</si>
  <si>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</si>
  <si>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</si>
  <si>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</si>
  <si>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</si>
  <si>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</si>
  <si>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</si>
  <si>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</si>
  <si>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</si>
  <si>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</si>
  <si>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</si>
  <si>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</si>
  <si>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</si>
  <si>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</si>
  <si>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</si>
  <si>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</si>
  <si>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</si>
  <si>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</si>
  <si>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</si>
  <si>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</si>
  <si>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</si>
  <si>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</si>
  <si>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</si>
  <si>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</si>
  <si>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</si>
  <si>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</si>
  <si>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</si>
  <si>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</si>
  <si>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</si>
  <si>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</si>
  <si>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</si>
  <si>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</si>
  <si>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</si>
  <si>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</si>
  <si>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</si>
  <si>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</si>
  <si>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</si>
  <si>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</si>
  <si>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</si>
  <si>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</si>
  <si>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</si>
  <si>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</si>
  <si>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</si>
  <si>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</si>
  <si>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</si>
  <si>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</si>
  <si>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</si>
  <si>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</si>
  <si>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</si>
  <si>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</si>
  <si>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</si>
  <si>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</si>
  <si>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</si>
  <si>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</si>
  <si>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</si>
  <si>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</si>
  <si>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</si>
  <si>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</si>
  <si>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</si>
  <si>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</si>
  <si>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</si>
  <si>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</si>
  <si>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</si>
  <si>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</si>
  <si>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</si>
  <si>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</si>
  <si>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</si>
  <si>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</si>
  <si>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</si>
  <si>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</si>
  <si>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</si>
  <si>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</si>
  <si>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</si>
  <si>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</si>
  <si>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</si>
  <si>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</si>
  <si>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</si>
  <si>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</si>
  <si>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</si>
  <si>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</si>
  <si>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</si>
  <si>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</si>
  <si>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</si>
  <si>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</si>
  <si>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</si>
  <si>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</si>
  <si>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</si>
  <si>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</si>
  <si>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</si>
  <si>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</si>
  <si>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</si>
  <si>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</si>
  <si>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</si>
  <si>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</si>
  <si>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</si>
  <si>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</si>
  <si>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</si>
  <si>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</si>
  <si>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</si>
  <si>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</si>
  <si>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</si>
  <si>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</si>
  <si>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</si>
  <si>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</si>
  <si>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</si>
  <si>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</si>
  <si>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</si>
  <si>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</si>
  <si>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</si>
  <si>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</si>
  <si>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</si>
  <si>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</si>
  <si>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</si>
  <si>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</si>
  <si>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</si>
  <si>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</si>
  <si>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</si>
  <si>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</si>
  <si>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</si>
  <si>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</si>
  <si>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</si>
  <si>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</si>
  <si>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</si>
  <si>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</si>
  <si>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</si>
  <si>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</si>
  <si>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</si>
  <si>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</si>
  <si>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</si>
  <si>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</si>
  <si>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</si>
  <si>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</si>
  <si>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</si>
  <si>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</si>
  <si>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</si>
  <si>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</si>
  <si>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</si>
  <si>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</si>
  <si>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</si>
  <si>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</si>
  <si>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</si>
  <si>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</si>
  <si>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</si>
  <si>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</si>
  <si>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</si>
  <si>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</si>
  <si>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</si>
  <si>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</si>
  <si>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</si>
  <si>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</si>
  <si>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</si>
  <si>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</si>
  <si>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</si>
  <si>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</si>
  <si>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</si>
  <si>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</si>
  <si>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</si>
  <si>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</si>
  <si>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</si>
  <si>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</si>
  <si>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</si>
  <si>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</si>
  <si>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</si>
  <si>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</si>
  <si>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</si>
  <si>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</si>
  <si>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</si>
  <si>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</si>
  <si>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</si>
  <si>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</si>
  <si>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</si>
  <si>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</si>
  <si>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</si>
  <si>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</si>
  <si>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</si>
  <si>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</si>
  <si>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</si>
  <si>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</si>
  <si>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</si>
  <si>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</si>
  <si>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</si>
  <si>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</si>
  <si>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</si>
  <si>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</si>
  <si>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</si>
  <si>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</si>
  <si>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</si>
  <si>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</si>
  <si>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</si>
  <si>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</si>
  <si>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</si>
  <si>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</si>
  <si>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</si>
  <si>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</si>
  <si>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</si>
  <si>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</si>
  <si>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</si>
  <si>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</si>
  <si>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</si>
  <si>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</si>
  <si>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</si>
  <si>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</si>
  <si>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</si>
  <si>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</si>
  <si>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</si>
  <si>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</si>
  <si>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</si>
  <si>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</si>
  <si>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</si>
  <si>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</si>
  <si>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</si>
  <si>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</si>
  <si>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</si>
  <si>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</si>
  <si>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</si>
  <si>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</si>
  <si>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</si>
  <si>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</si>
  <si>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</si>
  <si>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</si>
  <si>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</si>
  <si>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</si>
  <si>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</si>
  <si>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</si>
  <si>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</si>
  <si>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</si>
  <si>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</si>
  <si>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</si>
  <si>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</si>
  <si>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</si>
  <si>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</si>
  <si>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</si>
  <si>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</si>
  <si>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</si>
  <si>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</si>
  <si>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</si>
  <si>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</si>
  <si>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</si>
  <si>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</si>
  <si>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</si>
  <si>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</si>
  <si>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</si>
  <si>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</si>
  <si>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</si>
  <si>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</si>
  <si>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</si>
  <si>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</si>
  <si>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</si>
  <si>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</si>
  <si>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</si>
  <si>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</si>
  <si>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</si>
  <si>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</si>
  <si>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</si>
  <si>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</si>
  <si>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</si>
  <si>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</si>
  <si>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</si>
  <si>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</si>
  <si>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</si>
  <si>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</si>
  <si>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</si>
  <si>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</si>
  <si>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</si>
  <si>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</si>
  <si>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</si>
  <si>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</si>
  <si>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</si>
  <si>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</si>
  <si>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</si>
  <si>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</si>
  <si>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</si>
  <si>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</si>
  <si>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</si>
  <si>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</si>
  <si>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</si>
  <si>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</si>
  <si>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</si>
  <si>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</si>
  <si>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</si>
  <si>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</si>
  <si>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</si>
  <si>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</si>
  <si>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</si>
  <si>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</si>
  <si>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</si>
  <si>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</si>
  <si>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</si>
  <si>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</si>
  <si>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</si>
  <si>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</si>
  <si>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</si>
  <si>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</si>
  <si>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</si>
  <si>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</si>
  <si>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</si>
  <si>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</si>
  <si>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</si>
  <si>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</si>
  <si>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</si>
  <si>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</si>
  <si>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</si>
  <si>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</si>
  <si>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</si>
  <si>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</si>
  <si>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</si>
  <si>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</si>
  <si>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</si>
  <si>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</si>
  <si>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</si>
  <si>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</si>
  <si>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</si>
  <si>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</si>
  <si>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</si>
  <si>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</si>
  <si>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</si>
  <si>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</si>
  <si>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</si>
  <si>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</si>
  <si>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</si>
  <si>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</si>
  <si>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</si>
  <si>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</si>
  <si>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</si>
  <si>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</si>
  <si>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</si>
  <si>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</si>
  <si>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</si>
  <si>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</si>
  <si>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</si>
  <si>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</si>
  <si>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</si>
  <si>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</si>
  <si>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</si>
  <si>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</si>
  <si>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</si>
  <si>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</si>
  <si>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</si>
  <si>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</si>
  <si>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</si>
  <si>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</si>
  <si>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</si>
  <si>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</si>
  <si>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</si>
  <si>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</si>
  <si>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</si>
  <si>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</si>
  <si>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</si>
  <si>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</si>
  <si>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</si>
  <si>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</si>
  <si>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</si>
  <si>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</si>
  <si>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</si>
  <si>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</si>
  <si>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</si>
  <si>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</si>
  <si>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</si>
  <si>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</si>
  <si>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</si>
  <si>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</si>
  <si>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</si>
  <si>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</si>
  <si>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</si>
  <si>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</si>
  <si>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</si>
  <si>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</si>
  <si>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</si>
  <si>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</si>
  <si>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</si>
  <si>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</si>
  <si>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</si>
  <si>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</si>
  <si>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</si>
  <si>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</si>
  <si>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</si>
  <si>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</si>
  <si>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</si>
  <si>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</si>
  <si>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</si>
  <si>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</si>
  <si>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</si>
  <si>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</si>
  <si>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</si>
  <si>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</si>
  <si>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</si>
  <si>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</si>
  <si>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</si>
  <si>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</si>
  <si>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</si>
  <si>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</si>
  <si>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</si>
  <si>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</si>
  <si>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</si>
  <si>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</si>
  <si>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</si>
  <si>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</si>
  <si>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</si>
  <si>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</si>
  <si>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</si>
  <si>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</si>
  <si>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</si>
  <si>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</si>
  <si>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</si>
  <si>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</si>
  <si>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</si>
  <si>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</si>
  <si>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</si>
  <si>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</si>
  <si>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</si>
  <si>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</si>
  <si>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</si>
  <si>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</si>
  <si>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</si>
  <si>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</si>
  <si>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</si>
  <si>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</si>
  <si>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</si>
  <si>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</si>
  <si>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</si>
  <si>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</si>
  <si>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</si>
  <si>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</si>
  <si>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</si>
  <si>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</si>
  <si>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</si>
  <si>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</si>
  <si>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</si>
  <si>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</si>
  <si>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</si>
  <si>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</si>
  <si>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</si>
  <si>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</si>
  <si>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</si>
  <si>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</si>
  <si>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</si>
  <si>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</si>
  <si>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</si>
  <si>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</si>
  <si>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</si>
  <si>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</si>
  <si>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</si>
  <si>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</si>
  <si>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</si>
  <si>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</si>
  <si>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</si>
  <si>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</si>
  <si>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</si>
  <si>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</si>
  <si>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</si>
  <si>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</si>
  <si>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</si>
  <si>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</si>
  <si>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</si>
  <si>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</si>
  <si>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</si>
  <si>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</si>
  <si>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</si>
  <si>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</si>
  <si>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</si>
  <si>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</si>
  <si>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</si>
  <si>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</si>
  <si>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</si>
  <si>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</si>
  <si>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</si>
  <si>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</si>
  <si>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</si>
  <si>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</si>
  <si>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</si>
  <si>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</si>
  <si>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</si>
  <si>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</si>
  <si>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</si>
  <si>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</si>
  <si>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</si>
  <si>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</si>
  <si>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</si>
  <si>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</si>
  <si>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</si>
  <si>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</si>
  <si>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</si>
  <si>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</si>
  <si>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</si>
  <si>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</si>
  <si>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</si>
  <si>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</si>
  <si>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</si>
  <si>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</si>
  <si>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</si>
  <si>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</si>
  <si>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</si>
  <si>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</si>
  <si>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</si>
  <si>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</si>
  <si>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</si>
  <si>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</si>
  <si>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</si>
  <si>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</si>
  <si>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</si>
  <si>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</si>
  <si>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</si>
  <si>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</si>
  <si>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</si>
  <si>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</si>
  <si>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</si>
  <si>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</si>
  <si>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</si>
  <si>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</si>
  <si>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</si>
  <si>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</si>
  <si>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</si>
  <si>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</si>
  <si>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</si>
  <si>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</si>
  <si>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</si>
  <si>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</si>
  <si>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</si>
  <si>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</si>
  <si>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</si>
  <si>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</si>
  <si>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</si>
  <si>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</si>
  <si>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</si>
  <si>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</si>
  <si>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</si>
  <si>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</si>
  <si>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</si>
  <si>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</si>
  <si>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</si>
  <si>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</si>
  <si>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</si>
  <si>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</si>
  <si>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</si>
  <si>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</si>
  <si>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</si>
  <si>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</si>
  <si>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</si>
  <si>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</si>
  <si>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</si>
  <si>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</si>
  <si>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</si>
  <si>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</si>
  <si>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</si>
  <si>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</si>
  <si>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</si>
  <si>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</si>
  <si>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</si>
  <si>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</si>
  <si>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</si>
  <si>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</si>
  <si>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</si>
  <si>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</si>
  <si>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</si>
  <si>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</si>
  <si>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</si>
  <si>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</si>
  <si>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</si>
  <si>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</si>
  <si>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</si>
  <si>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</si>
  <si>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</si>
  <si>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</si>
  <si>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</si>
  <si>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</si>
  <si>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</si>
  <si>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</si>
  <si>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</si>
  <si>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</si>
  <si>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</si>
  <si>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</si>
  <si>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</si>
  <si>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</si>
  <si>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</si>
  <si>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</si>
  <si>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</si>
  <si>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</si>
  <si>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</si>
  <si>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</si>
  <si>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</si>
  <si>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</si>
  <si>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</si>
  <si>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</si>
  <si>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</si>
  <si>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</si>
  <si>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</si>
  <si>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</si>
  <si>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</si>
  <si>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</si>
  <si>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</si>
  <si>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</si>
  <si>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</si>
  <si>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</si>
  <si>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</si>
  <si>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</si>
  <si>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</si>
  <si>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</si>
  <si>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</si>
  <si>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</si>
  <si>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</si>
  <si>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</si>
  <si>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</si>
  <si>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</si>
  <si>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</si>
  <si>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</si>
  <si>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</si>
  <si>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</si>
  <si>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</si>
  <si>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</si>
  <si>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</si>
  <si>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</si>
  <si>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</si>
  <si>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</si>
  <si>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</si>
  <si>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</si>
  <si>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</si>
  <si>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</si>
  <si>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</si>
  <si>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</si>
  <si>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</si>
  <si>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</si>
  <si>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</si>
  <si>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</si>
  <si>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</si>
  <si>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</si>
  <si>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</si>
  <si>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</si>
  <si>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</si>
  <si>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</si>
  <si>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</si>
  <si>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</si>
  <si>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</si>
  <si>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</si>
  <si>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</si>
  <si>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</si>
  <si>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</si>
  <si>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</si>
  <si>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</si>
  <si>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</si>
  <si>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</si>
  <si>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</si>
  <si>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</si>
  <si>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</si>
  <si>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</si>
  <si>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</si>
  <si>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</si>
  <si>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</si>
  <si>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</si>
  <si>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</si>
  <si>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</si>
  <si>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</si>
  <si>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</si>
  <si>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</si>
  <si>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</si>
  <si>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</si>
  <si>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</si>
  <si>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</si>
  <si>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</si>
  <si>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</si>
  <si>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</si>
  <si>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</si>
  <si>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</si>
  <si>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</si>
  <si>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</si>
  <si>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</si>
  <si>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</si>
  <si>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</si>
  <si>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</si>
  <si>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</si>
  <si>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</si>
  <si>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</si>
  <si>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</si>
  <si>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</si>
  <si>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</si>
  <si>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</si>
  <si>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</si>
  <si>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</si>
  <si>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</si>
  <si>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</si>
  <si>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</si>
  <si>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</si>
  <si>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</si>
  <si>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</si>
  <si>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</si>
  <si>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</si>
  <si>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</si>
  <si>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</si>
  <si>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</si>
  <si>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</si>
  <si>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</si>
  <si>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</si>
  <si>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</si>
  <si>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</si>
  <si>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</si>
  <si>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</si>
  <si>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</si>
  <si>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</si>
  <si>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</si>
  <si>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</si>
  <si>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</si>
  <si>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</si>
  <si>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</si>
  <si>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</si>
  <si>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</si>
  <si>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</si>
  <si>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</si>
  <si>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</si>
  <si>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</si>
  <si>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</si>
  <si>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</si>
  <si>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</si>
  <si>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</si>
  <si>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</si>
  <si>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</si>
  <si>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</si>
  <si>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</si>
  <si>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</si>
  <si>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</si>
  <si>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</si>
  <si>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</si>
  <si>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</si>
  <si>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</si>
  <si>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</si>
  <si>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</si>
  <si>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</si>
  <si>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</si>
  <si>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</si>
  <si>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</si>
  <si>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</si>
  <si>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</si>
  <si>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</si>
  <si>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</si>
  <si>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</si>
  <si>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</si>
  <si>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</si>
  <si>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</si>
  <si>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</si>
  <si>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</si>
  <si>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</si>
  <si>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</si>
  <si>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</si>
  <si>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</si>
  <si>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</si>
  <si>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</si>
  <si>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</si>
  <si>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</si>
  <si>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</si>
  <si>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</si>
  <si>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</si>
  <si>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</si>
  <si>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</si>
  <si>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</si>
  <si>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</si>
  <si>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</si>
  <si>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</si>
  <si>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</si>
  <si>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</si>
  <si>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</si>
  <si>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</si>
  <si>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</si>
  <si>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</si>
  <si>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</si>
  <si>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</si>
  <si>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</si>
  <si>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</si>
  <si>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</si>
  <si>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</si>
  <si>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</si>
  <si>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</si>
  <si>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</si>
  <si>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</si>
  <si>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</si>
  <si>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</si>
  <si>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</si>
  <si>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</si>
  <si>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</si>
  <si>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</si>
  <si>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</si>
  <si>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</si>
  <si>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</si>
  <si>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</si>
  <si>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</si>
  <si>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</si>
  <si>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</si>
  <si>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</si>
  <si>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</si>
  <si>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</si>
  <si>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</si>
  <si>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</si>
  <si>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</si>
  <si>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</si>
  <si>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</si>
  <si>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</si>
  <si>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</si>
  <si>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</si>
  <si>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</si>
  <si>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</si>
  <si>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</si>
  <si>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</si>
  <si>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</si>
  <si>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</si>
  <si>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</si>
  <si>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</si>
  <si>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</si>
  <si>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</si>
  <si>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</si>
  <si>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</si>
  <si>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</si>
  <si>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</si>
  <si>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</si>
  <si>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</si>
  <si>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</si>
  <si>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</si>
  <si>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</si>
  <si>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</si>
  <si>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</si>
  <si>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</si>
  <si>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</si>
  <si>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</si>
  <si>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</si>
  <si>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</si>
  <si>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</si>
  <si>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</si>
  <si>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</si>
  <si>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</si>
  <si>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</si>
  <si>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</si>
  <si>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</si>
  <si>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</si>
  <si>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</si>
  <si>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</si>
  <si>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</si>
  <si>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</si>
  <si>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</si>
  <si>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</si>
  <si>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</si>
  <si>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</si>
  <si>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</si>
  <si>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</si>
  <si>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</si>
  <si>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</si>
  <si>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</si>
  <si>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</si>
  <si>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</si>
  <si>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</si>
  <si>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</si>
  <si>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</si>
  <si>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</si>
  <si>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</si>
  <si>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</si>
  <si>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</si>
  <si>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</si>
  <si>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</si>
  <si>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</si>
  <si>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</si>
  <si>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</si>
  <si>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</si>
  <si>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</si>
  <si>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</si>
  <si>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</si>
  <si>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</si>
  <si>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</si>
  <si>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</si>
  <si>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</si>
  <si>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</si>
  <si>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</si>
  <si>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</si>
  <si>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</si>
  <si>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</si>
  <si>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</si>
  <si>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</si>
  <si>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</si>
  <si>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</si>
  <si>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</si>
  <si>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</si>
  <si>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</si>
  <si>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</si>
  <si>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</si>
  <si>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</si>
  <si>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</si>
  <si>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</si>
  <si>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</si>
  <si>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</si>
  <si>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</si>
  <si>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</si>
  <si>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</si>
  <si>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</si>
  <si>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</si>
  <si>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</si>
  <si>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</si>
  <si>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</si>
  <si>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</si>
  <si>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</si>
  <si>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</si>
  <si>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</si>
  <si>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</si>
  <si>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</si>
  <si>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</si>
  <si>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</si>
  <si>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</si>
  <si>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</si>
  <si>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</si>
  <si>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</si>
  <si>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</si>
  <si>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</si>
  <si>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</si>
  <si>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</si>
  <si>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</si>
  <si>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</si>
  <si>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</si>
  <si>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</si>
  <si>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</si>
  <si>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</si>
  <si>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</si>
  <si>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</si>
  <si>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</si>
  <si>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</si>
  <si>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</si>
  <si>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</si>
  <si>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</si>
  <si>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</si>
  <si>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</si>
  <si>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</si>
  <si>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</si>
  <si>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</si>
  <si>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</si>
  <si>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</si>
  <si>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</si>
  <si>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</si>
  <si>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</si>
  <si>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</si>
  <si>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</si>
  <si>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</si>
  <si>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</si>
  <si>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</si>
  <si>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</si>
  <si>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</si>
  <si>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</si>
  <si>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</si>
  <si>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</si>
  <si>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</si>
  <si>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</si>
  <si>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</si>
  <si>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</si>
  <si>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</si>
  <si>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</si>
  <si>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</si>
  <si>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</si>
  <si>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</si>
  <si>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</si>
  <si>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</si>
  <si>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</si>
  <si>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</si>
  <si>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</si>
  <si>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</si>
  <si>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</si>
  <si>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</si>
  <si>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</si>
  <si>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</si>
  <si>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</si>
  <si>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</si>
  <si>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</si>
  <si>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</si>
  <si>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</si>
  <si>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</si>
  <si>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</si>
  <si>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</si>
  <si>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</si>
  <si>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</si>
  <si>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</si>
  <si>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</si>
  <si>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</si>
  <si>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</si>
  <si>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</si>
  <si>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</si>
  <si>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</si>
  <si>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</si>
  <si>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</si>
  <si>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</si>
  <si>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</si>
  <si>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</si>
  <si>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</si>
  <si>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</si>
  <si>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</si>
  <si>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</si>
  <si>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</si>
  <si>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</si>
  <si>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</si>
  <si>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</si>
  <si>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</si>
  <si>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</si>
  <si>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</si>
  <si>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</si>
  <si>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</si>
  <si>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</si>
  <si>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</si>
  <si>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</si>
  <si>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</si>
  <si>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</si>
  <si>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</si>
  <si>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</si>
  <si>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</si>
  <si>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</si>
  <si>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</si>
  <si>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</si>
  <si>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</si>
  <si>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</si>
  <si>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</si>
  <si>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</si>
  <si>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</si>
  <si>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</si>
  <si>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</si>
  <si>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</si>
  <si>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</si>
  <si>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</si>
  <si>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</si>
  <si>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</si>
  <si>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</si>
  <si>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</si>
  <si>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</si>
  <si>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</si>
  <si>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</si>
  <si>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</si>
  <si>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</si>
  <si>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</si>
  <si>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</si>
  <si>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</si>
  <si>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</si>
  <si>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</si>
  <si>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</si>
  <si>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</si>
  <si>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</si>
  <si>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</si>
  <si>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</si>
  <si>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</si>
  <si>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</si>
  <si>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</si>
  <si>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</si>
  <si>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</si>
  <si>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</si>
  <si>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</si>
  <si>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</si>
  <si>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</si>
  <si>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</si>
  <si>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</si>
  <si>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</si>
  <si>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</si>
  <si>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</si>
  <si>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</si>
  <si>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</si>
  <si>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</si>
  <si>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</si>
  <si>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</si>
  <si>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</si>
  <si>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</si>
  <si>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</si>
  <si>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</si>
  <si>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</si>
  <si>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</si>
  <si>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</si>
  <si>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</si>
  <si>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</si>
  <si>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</si>
  <si>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</si>
  <si>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</si>
  <si>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</si>
  <si>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</si>
  <si>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</si>
  <si>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</si>
  <si>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</si>
  <si>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</si>
  <si>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</si>
  <si>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</si>
  <si>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</si>
  <si>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</si>
  <si>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</si>
  <si>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</si>
  <si>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</si>
  <si>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</si>
  <si>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</si>
  <si>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</si>
  <si>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</si>
  <si>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</si>
  <si>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</si>
  <si>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</si>
  <si>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</si>
  <si>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</si>
  <si>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</si>
  <si>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</si>
  <si>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</si>
  <si>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</si>
  <si>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</si>
  <si>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</si>
  <si>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</si>
  <si>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</si>
  <si>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</si>
  <si>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</si>
  <si>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</si>
  <si>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</si>
  <si>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</si>
  <si>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</si>
  <si>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</si>
  <si>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</si>
  <si>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</si>
  <si>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</si>
  <si>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</si>
  <si>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</si>
  <si>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</si>
  <si>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</si>
  <si>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</si>
  <si>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</si>
  <si>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</si>
  <si>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</si>
  <si>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</si>
  <si>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</si>
  <si>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</si>
  <si>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</si>
  <si>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</si>
  <si>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</si>
  <si>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</si>
  <si>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</si>
  <si>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</si>
  <si>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</si>
  <si>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</si>
  <si>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</si>
  <si>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</si>
  <si>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</si>
  <si>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</si>
  <si>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</si>
  <si>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</si>
  <si>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</si>
  <si>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</si>
  <si>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</si>
  <si>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</si>
  <si>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</si>
  <si>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</si>
  <si>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</si>
  <si>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</si>
  <si>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</si>
  <si>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</si>
  <si>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</si>
  <si>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</si>
  <si>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</si>
  <si>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</si>
  <si>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</si>
  <si>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</si>
  <si>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</si>
  <si>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</si>
  <si>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</si>
  <si>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</si>
  <si>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</si>
  <si>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</si>
  <si>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</si>
  <si>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</si>
  <si>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</si>
  <si>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</si>
  <si>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</si>
  <si>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</si>
  <si>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</si>
  <si>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</si>
  <si>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</si>
  <si>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</si>
  <si>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</si>
  <si>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</si>
  <si>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</si>
  <si>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</si>
  <si>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</si>
  <si>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</si>
  <si>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</si>
  <si>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</si>
  <si>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</si>
  <si>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</si>
  <si>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</si>
  <si>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</si>
  <si>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</si>
  <si>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</si>
  <si>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</si>
  <si>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</si>
  <si>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</si>
  <si>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</si>
  <si>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</si>
  <si>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</si>
  <si>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</si>
  <si>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</si>
  <si>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</si>
  <si>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</si>
  <si>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</si>
  <si>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</si>
  <si>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</si>
  <si>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</si>
  <si>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</si>
  <si>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</si>
  <si>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</si>
  <si>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</si>
  <si>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</si>
  <si>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</si>
  <si>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</si>
  <si>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</si>
  <si>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</si>
  <si>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</si>
  <si>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</si>
  <si>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</si>
  <si>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</si>
  <si>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</si>
  <si>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</si>
  <si>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</si>
  <si>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</si>
  <si>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</si>
  <si>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</si>
  <si>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</si>
  <si>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</si>
  <si>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</si>
  <si>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</si>
  <si>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</si>
  <si>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</si>
  <si>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</si>
  <si>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</si>
  <si>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</si>
  <si>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</si>
  <si>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</si>
  <si>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</si>
  <si>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</si>
  <si>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</si>
  <si>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</si>
  <si>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</si>
  <si>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</si>
  <si>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</si>
  <si>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</si>
  <si>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</si>
  <si>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</si>
  <si>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</si>
  <si>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</si>
  <si>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</si>
  <si>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</si>
  <si>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</si>
  <si>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</si>
  <si>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</si>
  <si>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</si>
  <si>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</si>
  <si>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</si>
  <si>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</si>
  <si>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</si>
  <si>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</si>
  <si>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</si>
  <si>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</si>
  <si>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</si>
  <si>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</si>
  <si>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</si>
  <si>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</si>
  <si>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</si>
  <si>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</si>
  <si>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</si>
  <si>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</si>
  <si>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</si>
  <si>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</si>
  <si>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</si>
  <si>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</si>
  <si>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</si>
  <si>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</si>
  <si>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</si>
  <si>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</si>
  <si>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</si>
  <si>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</si>
  <si>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</si>
  <si>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</si>
  <si>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</si>
  <si>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</si>
  <si>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</si>
  <si>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</si>
  <si>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</si>
  <si>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</si>
  <si>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</si>
  <si>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</si>
  <si>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</si>
  <si>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</si>
  <si>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</si>
  <si>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</si>
  <si>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</si>
  <si>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</si>
  <si>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</si>
  <si>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</si>
  <si>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</si>
  <si>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</si>
  <si>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</si>
  <si>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</si>
  <si>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</si>
  <si>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</si>
  <si>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</si>
  <si>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</si>
  <si>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</si>
  <si>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</si>
  <si>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</si>
  <si>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</si>
  <si>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</si>
  <si>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</si>
  <si>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</si>
  <si>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</si>
  <si>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</si>
  <si>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</si>
  <si>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</si>
  <si>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</si>
  <si>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</si>
  <si>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</si>
  <si>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</si>
  <si>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</si>
  <si>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</si>
  <si>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</si>
  <si>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</si>
  <si>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</si>
  <si>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</si>
  <si>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</si>
  <si>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</si>
  <si>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</si>
  <si>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</si>
  <si>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</si>
  <si>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</si>
  <si>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</si>
  <si>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</si>
  <si>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</si>
  <si>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</si>
  <si>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</si>
  <si>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</si>
  <si>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</si>
  <si>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</si>
  <si>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</si>
  <si>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</si>
  <si>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</si>
  <si>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</si>
  <si>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</si>
  <si>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</si>
  <si>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</si>
  <si>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</si>
  <si>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</si>
  <si>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</si>
  <si>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</si>
  <si>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</si>
  <si>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</si>
  <si>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</si>
  <si>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</si>
  <si>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</si>
  <si>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</si>
  <si>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</si>
  <si>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</si>
  <si>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</si>
  <si>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</si>
  <si>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</si>
  <si>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</si>
  <si>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</si>
  <si>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</si>
  <si>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</si>
  <si>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</si>
  <si>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</si>
  <si>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</si>
  <si>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</si>
  <si>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</si>
  <si>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</si>
  <si>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</si>
  <si>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</si>
  <si>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</si>
  <si>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</si>
  <si>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</si>
  <si>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</si>
  <si>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</si>
  <si>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</si>
  <si>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</si>
  <si>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</si>
  <si>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</si>
  <si>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</si>
  <si>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</si>
  <si>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</si>
  <si>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</si>
  <si>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</si>
  <si>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</si>
  <si>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</si>
  <si>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</si>
  <si>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</si>
  <si>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</si>
  <si>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</si>
  <si>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</si>
  <si>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</si>
  <si>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</si>
  <si>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</si>
  <si>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</si>
  <si>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</si>
  <si>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</si>
  <si>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</si>
  <si>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</si>
  <si>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</si>
  <si>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</si>
  <si>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</si>
  <si>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</si>
  <si>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</si>
  <si>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</si>
  <si>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</si>
  <si>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</si>
  <si>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</si>
  <si>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</si>
  <si>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</si>
  <si>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</si>
  <si>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</si>
  <si>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</si>
  <si>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</si>
  <si>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</si>
  <si>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</si>
  <si>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</si>
  <si>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</si>
  <si>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</si>
  <si>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</si>
  <si>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</si>
  <si>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</si>
  <si>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</si>
  <si>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</si>
  <si>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</si>
  <si>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</si>
  <si>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</si>
  <si>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</si>
  <si>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</si>
  <si>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</si>
  <si>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</si>
  <si>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</si>
  <si>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</si>
  <si>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</si>
  <si>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</si>
  <si>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</si>
  <si>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</si>
  <si>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</si>
  <si>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</si>
  <si>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</si>
  <si>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</si>
  <si>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</si>
  <si>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</si>
  <si>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</si>
  <si>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</si>
  <si>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</si>
  <si>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</si>
  <si>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</si>
  <si>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</si>
  <si>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</si>
  <si>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</si>
  <si>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</si>
  <si>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</si>
  <si>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</si>
  <si>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</si>
  <si>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</si>
  <si>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</si>
  <si>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</si>
  <si>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</si>
  <si>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</si>
  <si>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</si>
  <si>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</si>
  <si>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</si>
  <si>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</si>
  <si>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</si>
  <si>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</si>
  <si>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</si>
  <si>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</si>
  <si>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</si>
  <si>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</si>
  <si>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</si>
  <si>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</si>
  <si>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</si>
  <si>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</si>
  <si>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</si>
  <si>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</si>
  <si>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</si>
  <si>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</si>
  <si>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</si>
  <si>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</si>
  <si>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</si>
  <si>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</si>
  <si>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</si>
  <si>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</si>
  <si>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</si>
  <si>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</si>
  <si>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</si>
  <si>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</si>
  <si>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</si>
  <si>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</si>
  <si>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</si>
  <si>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</si>
  <si>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</si>
  <si>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</si>
  <si>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</si>
  <si>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</si>
  <si>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</si>
  <si>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</si>
  <si>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</si>
  <si>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</si>
  <si>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</si>
  <si>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</si>
  <si>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</si>
  <si>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</si>
  <si>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</si>
  <si>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</si>
  <si>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</si>
  <si>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</si>
  <si>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</si>
  <si>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</si>
  <si>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</si>
  <si>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</si>
  <si>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</si>
  <si>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</si>
  <si>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</si>
  <si>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</si>
  <si>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</si>
  <si>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</si>
  <si>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</si>
  <si>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</si>
  <si>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</si>
  <si>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</si>
  <si>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</si>
  <si>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</si>
  <si>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</si>
  <si>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</si>
  <si>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</si>
  <si>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</si>
  <si>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</si>
  <si>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</si>
  <si>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</si>
  <si>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</si>
  <si>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</si>
  <si>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</si>
  <si>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</si>
  <si>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</si>
  <si>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</si>
  <si>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</si>
  <si>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</si>
  <si>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</si>
  <si>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</si>
  <si>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</si>
  <si>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</si>
  <si>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</si>
  <si>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</si>
  <si>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</si>
  <si>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</si>
  <si>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</si>
  <si>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</si>
  <si>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</si>
  <si>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</si>
  <si>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</si>
  <si>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</si>
  <si>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</si>
  <si>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</si>
  <si>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</si>
  <si>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</si>
  <si>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</si>
  <si>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</si>
  <si>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</si>
  <si>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</si>
  <si>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</si>
  <si>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</si>
  <si>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</si>
  <si>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</si>
  <si>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</si>
  <si>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</si>
  <si>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</si>
  <si>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</si>
  <si>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</si>
  <si>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</si>
  <si>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</si>
  <si>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</si>
  <si>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</si>
  <si>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</si>
  <si>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</si>
  <si>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</si>
  <si>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</si>
  <si>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</si>
  <si>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</si>
  <si>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</si>
  <si>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</si>
  <si>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</si>
  <si>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</si>
  <si>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</si>
  <si>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</si>
  <si>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</si>
  <si>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</si>
  <si>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</si>
  <si>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</si>
  <si>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</si>
  <si>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</si>
  <si>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</si>
  <si>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</si>
  <si>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</si>
  <si>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</si>
  <si>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</si>
  <si>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</si>
  <si>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</si>
  <si>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</si>
  <si>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</si>
  <si>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</si>
  <si>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</si>
  <si>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</si>
  <si>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</si>
  <si>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</si>
  <si>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</si>
  <si>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</si>
  <si>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</si>
  <si>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</si>
  <si>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</si>
  <si>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</si>
  <si>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</si>
  <si>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</si>
  <si>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</si>
  <si>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</si>
  <si>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</si>
  <si>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</si>
  <si>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</si>
  <si>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</si>
  <si>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</si>
  <si>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</si>
  <si>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</si>
  <si>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</si>
  <si>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</si>
  <si>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</si>
  <si>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</si>
  <si>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</si>
  <si>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</si>
  <si>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</si>
  <si>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</si>
  <si>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</si>
  <si>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</si>
  <si>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</si>
  <si>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</si>
  <si>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</si>
  <si>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</si>
  <si>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</si>
  <si>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</si>
  <si>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</si>
  <si>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</si>
  <si>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</si>
  <si>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</si>
  <si>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</si>
  <si>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</si>
  <si>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</si>
  <si>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</si>
  <si>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</si>
  <si>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</si>
  <si>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</si>
  <si>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</si>
  <si>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</si>
  <si>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</si>
  <si>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</si>
  <si>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</si>
  <si>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</si>
  <si>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</si>
  <si>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</si>
  <si>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</si>
  <si>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</si>
  <si>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</si>
  <si>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</si>
  <si>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</si>
  <si>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</si>
  <si>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</si>
  <si>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</si>
  <si>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</si>
  <si>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</si>
  <si>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</si>
  <si>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</si>
  <si>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</si>
  <si>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</si>
  <si>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</si>
  <si>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</si>
  <si>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</si>
  <si>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</si>
  <si>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</si>
  <si>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</si>
  <si>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</si>
  <si>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</si>
  <si>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</si>
  <si>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</si>
  <si>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</si>
  <si>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</si>
  <si>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</si>
  <si>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</si>
  <si>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</si>
  <si>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</si>
  <si>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</si>
  <si>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</si>
  <si>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</si>
  <si>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</si>
  <si>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</si>
  <si>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</si>
  <si>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</si>
  <si>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</si>
  <si>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</si>
  <si>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</si>
  <si>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</si>
  <si>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</si>
  <si>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</si>
  <si>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</si>
  <si>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</si>
  <si>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</si>
  <si>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</si>
  <si>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</si>
  <si>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</si>
  <si>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</si>
  <si>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</si>
  <si>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</si>
  <si>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</si>
  <si>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</si>
  <si>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</si>
  <si>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</si>
  <si>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</si>
  <si>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</si>
  <si>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</si>
  <si>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</si>
  <si>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</si>
  <si>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</si>
  <si>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</si>
  <si>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</si>
  <si>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</si>
  <si>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</si>
  <si>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</si>
  <si>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</si>
  <si>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</si>
  <si>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</si>
  <si>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</si>
  <si>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</si>
  <si>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</si>
  <si>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</si>
  <si>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</si>
  <si>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</si>
  <si>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</si>
  <si>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</si>
  <si>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</si>
  <si>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</si>
  <si>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</si>
  <si>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</si>
  <si>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</si>
  <si>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</si>
  <si>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</si>
  <si>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</si>
  <si>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</si>
  <si>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</si>
  <si>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</si>
  <si>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</si>
  <si>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</si>
  <si>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</si>
  <si>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</si>
  <si>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</si>
  <si>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</si>
  <si>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</si>
  <si>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</si>
  <si>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</si>
  <si>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</si>
  <si>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</si>
  <si>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</si>
  <si>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</si>
  <si>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</si>
  <si>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</si>
  <si>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</si>
  <si>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</si>
  <si>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</si>
  <si>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</si>
  <si>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</si>
  <si>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</si>
  <si>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</si>
  <si>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</si>
  <si>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</si>
  <si>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</si>
  <si>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</si>
  <si>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</si>
  <si>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</si>
  <si>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</si>
  <si>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</si>
  <si>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</si>
  <si>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</si>
  <si>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</si>
  <si>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</si>
  <si>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</si>
  <si>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</si>
  <si>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</si>
  <si>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</si>
  <si>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</si>
  <si>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</si>
  <si>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</si>
  <si>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</si>
  <si>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</si>
  <si>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</si>
  <si>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</si>
  <si>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</si>
  <si>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</si>
  <si>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</si>
  <si>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</si>
  <si>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</si>
  <si>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</si>
  <si>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</si>
  <si>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</si>
  <si>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</si>
  <si>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</si>
  <si>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</si>
  <si>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</si>
  <si>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</si>
  <si>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</si>
  <si>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</si>
  <si>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</si>
  <si>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</si>
  <si>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</si>
  <si>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</si>
  <si>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</si>
  <si>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</si>
  <si>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</si>
  <si>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</si>
  <si>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</si>
  <si>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</si>
  <si>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</si>
  <si>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</si>
  <si>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</si>
  <si>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</si>
  <si>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</si>
  <si>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</si>
  <si>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</si>
  <si>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</si>
  <si>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</si>
  <si>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</si>
  <si>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</si>
  <si>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</si>
  <si>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</si>
  <si>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</si>
  <si>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</si>
  <si>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</si>
  <si>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</si>
  <si>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</si>
  <si>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</si>
  <si>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</si>
  <si>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</si>
  <si>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</si>
  <si>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</si>
  <si>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</si>
  <si>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</si>
  <si>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</si>
  <si>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</si>
  <si>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</si>
  <si>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</si>
  <si>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</si>
  <si>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</si>
  <si>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</si>
  <si>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</si>
  <si>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</si>
  <si>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</si>
  <si>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</si>
  <si>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</si>
  <si>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</si>
  <si>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</si>
  <si>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</si>
  <si>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</si>
  <si>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</si>
  <si>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</si>
  <si>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</si>
  <si>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</si>
  <si>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</si>
  <si>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</si>
  <si>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</si>
  <si>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</si>
  <si>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</si>
  <si>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</si>
  <si>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</si>
  <si>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</si>
  <si>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</si>
  <si>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</si>
  <si>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</si>
  <si>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</si>
  <si>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</si>
  <si>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</si>
  <si>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</si>
  <si>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</si>
  <si>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</si>
  <si>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</si>
  <si>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</si>
  <si>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</si>
  <si>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</si>
  <si>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</si>
  <si>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</si>
  <si>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</si>
  <si>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</si>
  <si>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</si>
  <si>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</si>
  <si>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</si>
  <si>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</si>
  <si>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</si>
  <si>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</si>
  <si>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</si>
  <si>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</si>
  <si>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</si>
  <si>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</si>
  <si>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</si>
  <si>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</si>
  <si>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</si>
  <si>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</si>
  <si>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</si>
  <si>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</si>
  <si>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</si>
  <si>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</si>
  <si>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</si>
  <si>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</si>
  <si>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</si>
  <si>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</si>
  <si>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</si>
  <si>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</si>
  <si>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</si>
  <si>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</si>
  <si>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</si>
  <si>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</si>
  <si>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</si>
  <si>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</si>
  <si>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</si>
  <si>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</si>
  <si>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</si>
  <si>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</si>
  <si>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</si>
  <si>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</si>
  <si>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</si>
  <si>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</si>
  <si>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</si>
  <si>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</si>
  <si>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</si>
  <si>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</si>
  <si>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</si>
  <si>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</si>
  <si>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</si>
  <si>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</si>
  <si>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</si>
  <si>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</si>
  <si>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</si>
  <si>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</si>
  <si>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</si>
  <si>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</si>
  <si>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</si>
  <si>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</si>
  <si>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</si>
  <si>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</si>
  <si>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</si>
  <si>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</si>
  <si>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</si>
  <si>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</si>
  <si>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</si>
  <si>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</si>
  <si>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</si>
  <si>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</si>
  <si>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</si>
  <si>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</si>
  <si>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</si>
  <si>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</si>
  <si>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</si>
  <si>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</si>
  <si>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</si>
  <si>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</si>
  <si>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</si>
  <si>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</si>
  <si>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</si>
  <si>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</si>
  <si>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</si>
  <si>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</si>
  <si>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</si>
  <si>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</si>
  <si>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</si>
  <si>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</si>
  <si>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</si>
  <si>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</si>
  <si>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</si>
  <si>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</si>
  <si>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</si>
  <si>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</si>
  <si>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</si>
  <si>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</si>
  <si>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</si>
  <si>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</si>
  <si>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</si>
  <si>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</si>
  <si>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</si>
  <si>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</si>
  <si>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</si>
  <si>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</si>
  <si>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</si>
  <si>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</si>
  <si>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</si>
  <si>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</si>
  <si>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</si>
  <si>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</si>
  <si>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</si>
  <si>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</si>
  <si>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</si>
  <si>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</si>
  <si>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</si>
  <si>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</si>
  <si>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</si>
  <si>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</si>
  <si>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</si>
  <si>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</si>
  <si>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</si>
  <si>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</si>
  <si>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</si>
  <si>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</si>
  <si>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</si>
  <si>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</si>
  <si>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</si>
  <si>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</si>
  <si>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</si>
  <si>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</si>
  <si>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</si>
  <si>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</si>
  <si>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</si>
  <si>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</si>
  <si>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</si>
  <si>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</si>
  <si>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</si>
  <si>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</si>
  <si>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</si>
  <si>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</si>
  <si>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</si>
  <si>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</si>
  <si>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</si>
  <si>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</si>
  <si>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</si>
  <si>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</si>
  <si>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</si>
  <si>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</si>
  <si>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</si>
  <si>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</si>
  <si>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</si>
  <si>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</si>
  <si>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</si>
  <si>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</si>
  <si>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</si>
  <si>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</si>
  <si>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</si>
  <si>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</si>
  <si>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</si>
  <si>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</si>
  <si>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</si>
  <si>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</si>
  <si>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</si>
  <si>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</si>
  <si>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</si>
  <si>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</si>
  <si>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</si>
  <si>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</si>
  <si>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</si>
  <si>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</si>
  <si>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</si>
  <si>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</si>
  <si>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</si>
  <si>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</si>
  <si>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</si>
  <si>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</si>
  <si>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</si>
  <si>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</si>
  <si>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</si>
  <si>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</si>
  <si>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</si>
  <si>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</si>
  <si>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</si>
  <si>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</si>
  <si>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</si>
  <si>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</si>
  <si>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</si>
  <si>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</si>
  <si>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</si>
  <si>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</si>
  <si>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</si>
  <si>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</si>
  <si>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</si>
  <si>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</si>
  <si>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</si>
  <si>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</si>
  <si>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</si>
  <si>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</si>
  <si>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</si>
  <si>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</si>
  <si>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</si>
  <si>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</si>
  <si>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</si>
  <si>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</si>
  <si>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</si>
  <si>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</si>
  <si>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</si>
  <si>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</si>
  <si>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</si>
  <si>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</si>
  <si>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</si>
  <si>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</si>
  <si>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</si>
  <si>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</si>
  <si>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</si>
  <si>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</si>
  <si>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</si>
  <si>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</si>
  <si>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</si>
  <si>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</si>
  <si>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</si>
  <si>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</si>
  <si>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</si>
  <si>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</si>
  <si>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</si>
  <si>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</si>
  <si>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</si>
  <si>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</si>
  <si>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</si>
  <si>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</si>
  <si>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</si>
  <si>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</si>
  <si>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</si>
  <si>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</si>
  <si>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</si>
  <si>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</si>
  <si>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</si>
  <si>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</si>
  <si>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</si>
  <si>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</si>
  <si>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</si>
  <si>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</si>
  <si>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</si>
  <si>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</si>
  <si>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</si>
  <si>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</si>
  <si>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</si>
  <si>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</si>
  <si>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</si>
  <si>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</si>
  <si>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</si>
  <si>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</si>
  <si>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</si>
  <si>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</si>
  <si>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</si>
  <si>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</si>
  <si>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</si>
  <si>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</si>
  <si>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</si>
  <si>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</si>
  <si>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</si>
  <si>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</si>
  <si>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</si>
  <si>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</si>
  <si>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</si>
  <si>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</si>
  <si>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</si>
  <si>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</si>
  <si>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</si>
  <si>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</si>
  <si>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</si>
  <si>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</si>
  <si>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</si>
  <si>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</si>
  <si>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</si>
  <si>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</si>
  <si>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</si>
  <si>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</si>
  <si>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</si>
  <si>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</si>
  <si>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</si>
  <si>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</si>
  <si>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</si>
  <si>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</si>
  <si>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</si>
  <si>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</si>
  <si>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</si>
  <si>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</si>
  <si>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</si>
  <si>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</si>
  <si>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</si>
  <si>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</si>
  <si>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</si>
  <si>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</si>
  <si>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</si>
  <si>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</si>
  <si>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</si>
  <si>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</si>
  <si>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</si>
  <si>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</si>
  <si>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</si>
  <si>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</si>
  <si>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</si>
  <si>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</si>
  <si>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</si>
  <si>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</si>
  <si>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</si>
  <si>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</si>
  <si>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</si>
  <si>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</si>
  <si>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</si>
  <si>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</si>
  <si>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</si>
  <si>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</si>
  <si>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</si>
  <si>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</si>
  <si>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</si>
  <si>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</si>
  <si>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</si>
  <si>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</si>
  <si>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</si>
  <si>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</si>
  <si>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</si>
  <si>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</si>
  <si>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</si>
  <si>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</si>
  <si>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</si>
  <si>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</si>
  <si>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</si>
  <si>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</si>
  <si>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</si>
  <si>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</si>
  <si>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</si>
  <si>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</si>
  <si>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</si>
  <si>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</si>
  <si>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</si>
  <si>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</si>
  <si>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</si>
  <si>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</si>
  <si>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</si>
  <si>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</si>
  <si>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</si>
  <si>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</si>
  <si>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</si>
  <si>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</si>
  <si>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</si>
  <si>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</si>
  <si>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</si>
  <si>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</si>
  <si>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</si>
  <si>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</si>
  <si>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</si>
  <si>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</si>
  <si>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</si>
  <si>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</si>
  <si>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</si>
  <si>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</si>
  <si>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</si>
  <si>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</si>
  <si>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</si>
  <si>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</si>
  <si>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</si>
  <si>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</si>
  <si>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</si>
  <si>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</si>
  <si>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</si>
  <si>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</si>
  <si>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</si>
  <si>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</si>
  <si>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</si>
  <si>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</si>
  <si>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</si>
  <si>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</si>
  <si>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</si>
  <si>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</si>
  <si>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</si>
  <si>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</si>
  <si>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</si>
  <si>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</si>
  <si>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</si>
  <si>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</si>
  <si>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</si>
  <si>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</si>
  <si>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</si>
  <si>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</si>
  <si>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</si>
  <si>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</si>
  <si>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</si>
  <si>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</si>
  <si>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</si>
  <si>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</si>
  <si>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</si>
  <si>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</si>
  <si>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</si>
  <si>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</si>
  <si>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</si>
  <si>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</si>
  <si>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</si>
  <si>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</si>
  <si>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</si>
  <si>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</si>
  <si>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</si>
  <si>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</si>
  <si>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</si>
  <si>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</si>
  <si>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</si>
  <si>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</si>
  <si>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</si>
  <si>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</si>
  <si>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</si>
  <si>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</si>
  <si>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</si>
  <si>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</si>
  <si>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</si>
  <si>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</si>
  <si>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</si>
  <si>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</si>
  <si>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</si>
  <si>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</si>
  <si>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</si>
  <si>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</si>
  <si>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</si>
  <si>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</si>
  <si>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</si>
  <si>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</si>
  <si>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</si>
  <si>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</si>
  <si>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</si>
  <si>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</si>
  <si>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</si>
  <si>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</si>
  <si>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</si>
  <si>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</si>
  <si>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</si>
  <si>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</si>
  <si>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</si>
  <si>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</si>
  <si>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</si>
  <si>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</si>
  <si>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</si>
  <si>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</si>
  <si>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</si>
  <si>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</si>
  <si>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</si>
  <si>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</si>
  <si>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</si>
  <si>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</si>
  <si>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</si>
  <si>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</si>
  <si>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</si>
  <si>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</si>
  <si>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</si>
  <si>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</si>
  <si>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</si>
  <si>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</si>
  <si>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</si>
  <si>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</si>
  <si>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</si>
  <si>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</si>
  <si>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</si>
  <si>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</si>
  <si>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</si>
  <si>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</si>
  <si>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</si>
  <si>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</si>
  <si>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</si>
  <si>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</si>
  <si>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</si>
  <si>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</si>
  <si>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</si>
  <si>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</si>
  <si>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</si>
  <si>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</si>
  <si>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</si>
  <si>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</si>
  <si>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</si>
  <si>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</si>
  <si>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</si>
  <si>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</si>
  <si>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</si>
  <si>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</si>
  <si>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</si>
  <si>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</si>
  <si>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</si>
  <si>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</si>
  <si>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</si>
  <si>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</si>
  <si>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</si>
  <si>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</si>
  <si>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</si>
  <si>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</si>
  <si>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</si>
  <si>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</si>
  <si>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</si>
  <si>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</si>
  <si>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</si>
  <si>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</si>
  <si>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</si>
  <si>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</si>
  <si>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</si>
  <si>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</si>
  <si>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</si>
  <si>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</si>
  <si>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</si>
  <si>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</si>
  <si>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</si>
  <si>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</si>
  <si>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</si>
  <si>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</si>
  <si>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</si>
  <si>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</si>
  <si>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</si>
  <si>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</si>
  <si>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</si>
  <si>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</si>
  <si>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</si>
  <si>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</si>
  <si>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</si>
  <si>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</si>
  <si>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</si>
  <si>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</si>
  <si>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</si>
  <si>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</si>
  <si>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</si>
  <si>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</si>
  <si>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</si>
  <si>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</si>
  <si>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</si>
  <si>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</si>
  <si>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</si>
  <si>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</si>
  <si>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</si>
  <si>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</si>
  <si>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</si>
  <si>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</si>
  <si>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</si>
  <si>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</si>
  <si>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</si>
  <si>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</si>
  <si>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</si>
  <si>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</si>
  <si>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</si>
  <si>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</si>
  <si>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</si>
  <si>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</si>
  <si>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</si>
  <si>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</si>
  <si>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</si>
  <si>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</si>
  <si>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</si>
  <si>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</si>
  <si>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</si>
  <si>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</si>
  <si>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</si>
  <si>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</si>
  <si>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</si>
  <si>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</si>
  <si>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</si>
  <si>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</si>
  <si>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</si>
  <si>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</si>
  <si>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</si>
  <si>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</si>
  <si>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</si>
  <si>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</si>
  <si>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</si>
  <si>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</si>
  <si>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</si>
  <si>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</si>
  <si>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</si>
  <si>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</si>
  <si>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</si>
  <si>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</si>
  <si>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</si>
  <si>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</si>
  <si>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</si>
  <si>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</si>
  <si>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</si>
  <si>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</si>
  <si>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</si>
  <si>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</si>
  <si>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</si>
  <si>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</si>
  <si>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</si>
  <si>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</si>
  <si>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</si>
  <si>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</si>
  <si>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</si>
  <si>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</si>
  <si>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</si>
  <si>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</si>
  <si>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</si>
  <si>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</si>
  <si>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</si>
  <si>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</si>
  <si>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</si>
  <si>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</si>
  <si>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</si>
  <si>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</si>
  <si>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</si>
  <si>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</si>
  <si>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</si>
  <si>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</si>
  <si>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</si>
  <si>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</si>
  <si>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</si>
  <si>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</si>
  <si>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</si>
  <si>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</si>
  <si>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</si>
  <si>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</si>
  <si>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</si>
  <si>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</si>
  <si>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</si>
  <si>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</si>
  <si>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</si>
  <si>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</si>
  <si>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</si>
  <si>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</si>
  <si>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</si>
  <si>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</si>
  <si>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</si>
  <si>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</si>
  <si>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</si>
  <si>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</si>
  <si>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</si>
  <si>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</si>
  <si>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</si>
  <si>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</si>
  <si>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</si>
  <si>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</si>
  <si>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</si>
  <si>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</si>
  <si>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</si>
  <si>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</si>
  <si>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</si>
  <si>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</si>
  <si>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</si>
  <si>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</si>
  <si>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</si>
  <si>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</si>
  <si>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</si>
  <si>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</si>
  <si>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</si>
  <si>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</si>
  <si>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</si>
  <si>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</si>
  <si>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</si>
  <si>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</si>
  <si>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</si>
  <si>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</si>
  <si>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</si>
  <si>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</si>
  <si>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</si>
  <si>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</si>
  <si>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</si>
  <si>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</si>
  <si>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</si>
  <si>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</si>
  <si>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</si>
  <si>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</si>
  <si>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</si>
  <si>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</si>
  <si>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</si>
  <si>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</si>
  <si>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</si>
  <si>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</si>
  <si>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</si>
  <si>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</si>
  <si>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</si>
  <si>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</si>
  <si>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</si>
  <si>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</si>
  <si>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</si>
  <si>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</si>
  <si>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</si>
  <si>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</si>
  <si>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</si>
  <si>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</si>
  <si>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</si>
  <si>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</si>
  <si>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</si>
  <si>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</si>
  <si>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</si>
  <si>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</si>
  <si>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</si>
  <si>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</si>
  <si>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</si>
  <si>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</si>
  <si>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</si>
  <si>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</si>
  <si>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</si>
  <si>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</si>
  <si>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</si>
  <si>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</si>
  <si>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</si>
  <si>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</si>
  <si>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</si>
  <si>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</si>
  <si>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</si>
  <si>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</si>
  <si>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</si>
  <si>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</si>
  <si>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</si>
  <si>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</si>
  <si>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</si>
  <si>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</si>
  <si>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</si>
  <si>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</si>
  <si>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</si>
  <si>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</si>
  <si>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</si>
  <si>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</si>
  <si>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</si>
  <si>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</si>
  <si>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</si>
  <si>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</si>
  <si>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</si>
  <si>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</si>
  <si>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</si>
  <si>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</si>
  <si>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</si>
  <si>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</si>
  <si>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</si>
  <si>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</si>
  <si>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</si>
  <si>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</si>
  <si>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</si>
  <si>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</si>
  <si>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</si>
  <si>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</si>
  <si>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</si>
  <si>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</si>
  <si>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</si>
  <si>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</si>
  <si>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</si>
  <si>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</si>
  <si>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</si>
  <si>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</si>
  <si>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</si>
  <si>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</si>
  <si>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</si>
  <si>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</si>
  <si>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</si>
  <si>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</si>
  <si>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</si>
  <si>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</si>
  <si>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</si>
  <si>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</si>
  <si>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</si>
  <si>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</si>
  <si>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</si>
  <si>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</si>
  <si>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</si>
  <si>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</si>
  <si>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</si>
  <si>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</si>
  <si>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</si>
  <si>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</si>
  <si>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</si>
  <si>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</si>
  <si>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</si>
  <si>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</si>
  <si>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</si>
  <si>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</si>
  <si>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</si>
  <si>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</si>
  <si>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</si>
  <si>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</si>
  <si>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</si>
  <si>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</si>
  <si>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</si>
  <si>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</si>
  <si>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</si>
  <si>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</si>
  <si>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</si>
  <si>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</si>
  <si>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</si>
  <si>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</si>
  <si>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</si>
  <si>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</si>
  <si>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</si>
  <si>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</si>
  <si>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</si>
  <si>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</si>
  <si>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</si>
  <si>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</si>
  <si>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</si>
  <si>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</si>
  <si>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</si>
  <si>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</si>
  <si>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</si>
  <si>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</si>
  <si>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</si>
  <si>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</si>
  <si>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</si>
  <si>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</si>
  <si>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</si>
  <si>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</si>
  <si>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</si>
  <si>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</si>
  <si>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</si>
  <si>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</si>
  <si>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</si>
  <si>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</si>
  <si>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</si>
  <si>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</si>
  <si>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</si>
  <si>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</si>
  <si>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</si>
  <si>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</si>
  <si>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</si>
  <si>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</si>
  <si>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</si>
  <si>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</si>
  <si>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</si>
  <si>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</si>
  <si>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</si>
  <si>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</si>
  <si>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</si>
  <si>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</si>
  <si>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</si>
  <si>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</si>
  <si>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</si>
  <si>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</si>
  <si>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</si>
  <si>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</si>
  <si>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</si>
  <si>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</si>
  <si>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</si>
  <si>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</si>
  <si>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</si>
  <si>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</si>
  <si>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</si>
  <si>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</si>
  <si>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</si>
  <si>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</si>
  <si>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</si>
  <si>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</si>
  <si>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</si>
  <si>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</si>
  <si>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</si>
  <si>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</si>
  <si>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</si>
  <si>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</si>
  <si>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</si>
  <si>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</si>
  <si>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</si>
  <si>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</si>
  <si>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</si>
  <si>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</si>
  <si>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</si>
  <si>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</si>
  <si>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</si>
  <si>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</si>
  <si>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</si>
  <si>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</si>
  <si>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</si>
  <si>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</si>
  <si>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</si>
  <si>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</si>
  <si>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</si>
  <si>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</si>
  <si>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</si>
  <si>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</si>
  <si>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</si>
  <si>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</si>
  <si>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</si>
  <si>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</si>
  <si>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</si>
  <si>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</si>
  <si>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</si>
  <si>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</si>
  <si>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</si>
  <si>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</si>
  <si>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</si>
  <si>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</si>
  <si>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</si>
  <si>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</si>
  <si>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</si>
  <si>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</si>
  <si>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</si>
  <si>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</si>
  <si>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</si>
  <si>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</si>
  <si>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</si>
  <si>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</si>
  <si>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</si>
  <si>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</si>
  <si>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</si>
  <si>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</si>
  <si>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</si>
  <si>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</si>
  <si>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</si>
  <si>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</si>
  <si>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</si>
  <si>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</si>
  <si>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</si>
  <si>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</si>
  <si>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</si>
  <si>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</si>
  <si>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</si>
  <si>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</si>
  <si>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</si>
  <si>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</si>
  <si>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</si>
  <si>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</si>
  <si>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</si>
  <si>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</si>
  <si>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</si>
  <si>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</si>
  <si>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</si>
  <si>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</si>
  <si>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</si>
  <si>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</si>
  <si>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</si>
  <si>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</si>
  <si>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</si>
  <si>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</si>
  <si>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</si>
  <si>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</si>
  <si>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</si>
  <si>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</si>
  <si>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</si>
  <si>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</si>
  <si>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</si>
  <si>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</si>
  <si>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</si>
  <si>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</si>
  <si>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</si>
  <si>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</si>
  <si>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</si>
  <si>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</si>
  <si>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</si>
  <si>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</si>
  <si>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</si>
  <si>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</si>
  <si>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</si>
  <si>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</si>
  <si>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</si>
  <si>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</si>
  <si>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</si>
  <si>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</si>
  <si>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</si>
  <si>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</si>
  <si>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</si>
  <si>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</si>
  <si>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</si>
  <si>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</si>
  <si>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</si>
  <si>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</si>
  <si>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</si>
  <si>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</si>
  <si>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</si>
  <si>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</si>
  <si>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</si>
  <si>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</si>
  <si>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</si>
  <si>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</si>
  <si>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</si>
  <si>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</si>
  <si>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</si>
  <si>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</si>
  <si>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</si>
  <si>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</si>
  <si>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</si>
  <si>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</si>
  <si>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</si>
  <si>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</si>
  <si>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</si>
  <si>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</si>
  <si>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</si>
  <si>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</si>
  <si>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</si>
  <si>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</si>
  <si>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</si>
  <si>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</si>
  <si>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</si>
  <si>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</si>
  <si>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</si>
  <si>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</si>
  <si>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</si>
  <si>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</si>
  <si>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</si>
  <si>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</si>
  <si>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</si>
  <si>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</si>
  <si>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</si>
  <si>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</si>
  <si>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</si>
  <si>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</si>
  <si>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</si>
  <si>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</si>
  <si>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</si>
  <si>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</si>
  <si>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</si>
  <si>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</si>
  <si>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</si>
  <si>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</si>
  <si>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</si>
  <si>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</si>
  <si>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</si>
  <si>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</si>
  <si>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</si>
  <si>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</si>
  <si>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</si>
  <si>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</si>
  <si>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</si>
  <si>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</si>
  <si>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</si>
  <si>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</si>
  <si>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</si>
  <si>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</si>
  <si>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</si>
  <si>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</si>
  <si>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</si>
  <si>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</si>
  <si>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</si>
  <si>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</si>
  <si>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</si>
  <si>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</si>
  <si>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</si>
  <si>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</si>
  <si>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</si>
  <si>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</si>
  <si>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</si>
  <si>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</si>
  <si>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</si>
  <si>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</si>
  <si>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</si>
  <si>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</si>
  <si>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</si>
  <si>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</si>
  <si>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</si>
  <si>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</si>
  <si>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</si>
  <si>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</si>
  <si>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</si>
  <si>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</si>
  <si>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</si>
  <si>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</si>
  <si>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</si>
  <si>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</si>
  <si>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</si>
  <si>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</si>
  <si>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</si>
  <si>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</si>
  <si>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</si>
  <si>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</si>
  <si>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</si>
  <si>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</si>
  <si>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</si>
  <si>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</si>
  <si>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</si>
  <si>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</si>
  <si>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</si>
  <si>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</si>
  <si>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</si>
  <si>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</si>
  <si>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</si>
  <si>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</si>
  <si>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</si>
  <si>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</si>
  <si>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</si>
  <si>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</si>
  <si>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</si>
  <si>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</si>
  <si>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</si>
  <si>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</si>
  <si>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</si>
  <si>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</si>
  <si>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</si>
  <si>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</si>
  <si>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</si>
  <si>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</si>
  <si>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</si>
  <si>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</si>
  <si>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</si>
  <si>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</si>
  <si>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</si>
  <si>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</si>
  <si>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</si>
  <si>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</si>
  <si>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</si>
  <si>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</si>
  <si>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</si>
  <si>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</si>
  <si>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</si>
  <si>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</si>
  <si>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</si>
  <si>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</si>
  <si>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</si>
  <si>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</si>
  <si>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</si>
  <si>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</si>
  <si>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</si>
  <si>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</si>
  <si>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</si>
  <si>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</si>
  <si>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</si>
  <si>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</si>
  <si>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</si>
  <si>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</si>
  <si>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</si>
  <si>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</si>
  <si>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</si>
  <si>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</si>
  <si>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</si>
  <si>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</si>
  <si>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</si>
  <si>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</si>
  <si>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</si>
  <si>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</si>
  <si>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</si>
  <si>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</si>
  <si>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</si>
  <si>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</si>
  <si>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</si>
  <si>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</si>
  <si>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</si>
  <si>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</si>
  <si>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</si>
  <si>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</si>
  <si>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</si>
  <si>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</si>
  <si>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</si>
  <si>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</si>
  <si>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</si>
  <si>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</si>
  <si>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</si>
  <si>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</si>
  <si>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</si>
  <si>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</si>
  <si>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</si>
  <si>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</si>
  <si>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</si>
  <si>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</si>
  <si>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</si>
  <si>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</si>
  <si>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</si>
  <si>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</si>
  <si>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</si>
  <si>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</si>
  <si>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</si>
  <si>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</si>
  <si>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</si>
  <si>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</si>
  <si>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</si>
  <si>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</si>
  <si>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</si>
  <si>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</si>
  <si>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</si>
  <si>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</si>
  <si>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</si>
  <si>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</si>
  <si>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</si>
  <si>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</si>
  <si>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</si>
  <si>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</si>
  <si>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</si>
  <si>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</si>
  <si>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</si>
  <si>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</si>
  <si>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</si>
  <si>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</si>
  <si>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</si>
  <si>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</si>
  <si>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</si>
  <si>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</si>
  <si>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</si>
  <si>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</si>
  <si>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</si>
  <si>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</si>
  <si>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</si>
  <si>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</si>
  <si>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</si>
  <si>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</si>
  <si>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</si>
  <si>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</si>
  <si>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</si>
  <si>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</si>
  <si>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</si>
  <si>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</si>
  <si>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</si>
  <si>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</si>
  <si>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</si>
  <si>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</si>
  <si>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</si>
  <si>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</si>
  <si>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</si>
  <si>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</si>
  <si>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</si>
  <si>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</si>
  <si>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</si>
  <si>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</si>
  <si>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</si>
  <si>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</si>
  <si>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</si>
  <si>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</si>
  <si>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</si>
  <si>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</si>
  <si>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</si>
  <si>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</si>
  <si>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</si>
  <si>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</si>
  <si>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</si>
  <si>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</si>
  <si>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</si>
  <si>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</si>
  <si>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</si>
  <si>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</si>
  <si>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</si>
  <si>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</si>
  <si>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</si>
  <si>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</si>
  <si>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</si>
  <si>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</si>
  <si>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</si>
  <si>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</si>
  <si>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</si>
  <si>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</si>
  <si>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</si>
  <si>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</si>
  <si>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</si>
  <si>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</si>
  <si>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</si>
  <si>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</si>
  <si>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</si>
  <si>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</si>
  <si>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</si>
  <si>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</si>
  <si>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</si>
  <si>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</si>
  <si>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</si>
  <si>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</si>
  <si>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</si>
  <si>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</si>
  <si>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</si>
  <si>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</si>
  <si>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</si>
  <si>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</si>
  <si>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</si>
  <si>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</si>
  <si>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</si>
  <si>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</si>
  <si>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</si>
  <si>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</si>
  <si>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</si>
  <si>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</si>
  <si>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</si>
  <si>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</si>
  <si>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</si>
  <si>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</si>
  <si>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</si>
  <si>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</si>
  <si>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</si>
  <si>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</si>
  <si>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</si>
  <si>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</si>
  <si>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</si>
  <si>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</si>
  <si>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</si>
  <si>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</si>
  <si>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</si>
  <si>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</si>
  <si>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</si>
  <si>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</si>
  <si>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</si>
  <si>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</si>
  <si>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</si>
  <si>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</si>
  <si>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</si>
  <si>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</si>
  <si>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</si>
  <si>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</si>
  <si>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</si>
  <si>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</si>
  <si>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</si>
  <si>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</si>
  <si>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</si>
  <si>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</si>
  <si>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</si>
  <si>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</si>
  <si>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</si>
  <si>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</si>
  <si>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</si>
  <si>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</si>
  <si>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</si>
  <si>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</si>
  <si>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</si>
  <si>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</si>
  <si>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</si>
  <si>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</si>
  <si>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</si>
  <si>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</si>
  <si>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</si>
  <si>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</si>
  <si>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</si>
  <si>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</si>
  <si>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</si>
  <si>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</si>
  <si>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</si>
  <si>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</si>
  <si>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</si>
  <si>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</si>
  <si>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</si>
  <si>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</si>
  <si>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</si>
  <si>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</si>
  <si>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</si>
  <si>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</si>
  <si>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</si>
  <si>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</si>
  <si>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</si>
  <si>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</si>
  <si>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</si>
  <si>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</si>
  <si>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</si>
  <si>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</si>
  <si>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</si>
  <si>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</si>
  <si>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</si>
  <si>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</si>
  <si>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</si>
  <si>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</si>
  <si>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</si>
  <si>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</si>
  <si>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</si>
  <si>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</si>
  <si>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</si>
  <si>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</si>
  <si>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</si>
  <si>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</si>
  <si>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</si>
  <si>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</si>
  <si>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</si>
  <si>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</si>
  <si>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</si>
  <si>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</si>
  <si>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</si>
  <si>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</si>
  <si>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</si>
  <si>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</si>
  <si>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</si>
  <si>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</si>
  <si>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</si>
  <si>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</si>
  <si>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</si>
  <si>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</si>
  <si>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</si>
  <si>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</si>
  <si>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</si>
  <si>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</si>
  <si>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</si>
  <si>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</si>
  <si>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</si>
  <si>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</si>
  <si>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</si>
  <si>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</si>
  <si>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</si>
  <si>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</si>
  <si>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</si>
  <si>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</si>
  <si>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</si>
  <si>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</si>
  <si>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</si>
  <si>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</si>
  <si>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</si>
  <si>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</si>
  <si>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</si>
  <si>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</si>
  <si>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</si>
  <si>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</si>
  <si>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</si>
  <si>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</si>
  <si>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</si>
  <si>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</si>
  <si>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</si>
  <si>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</si>
  <si>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</si>
  <si>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</si>
  <si>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</si>
  <si>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</si>
  <si>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</si>
  <si>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</si>
  <si>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</si>
  <si>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</si>
  <si>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</si>
  <si>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</si>
  <si>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</si>
  <si>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</si>
  <si>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</si>
  <si>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</si>
  <si>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</si>
  <si>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</si>
  <si>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</si>
  <si>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</si>
  <si>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</si>
  <si>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</si>
  <si>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</si>
  <si>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</si>
  <si>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</si>
  <si>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</si>
  <si>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</si>
  <si>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</si>
  <si>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</si>
  <si>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</si>
  <si>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</si>
  <si>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</si>
  <si>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</si>
  <si>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</si>
  <si>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</si>
  <si>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</si>
  <si>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</si>
  <si>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</si>
  <si>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</si>
  <si>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</si>
  <si>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</si>
  <si>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</si>
  <si>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</si>
  <si>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</si>
  <si>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</si>
  <si>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</si>
  <si>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</si>
  <si>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</si>
  <si>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</si>
  <si>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</si>
  <si>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</si>
  <si>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</si>
  <si>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</si>
  <si>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</si>
  <si>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</si>
  <si>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</si>
  <si>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</si>
  <si>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</si>
  <si>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</si>
  <si>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</si>
  <si>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</si>
  <si>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</si>
  <si>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</si>
  <si>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</si>
  <si>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</si>
  <si>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</si>
  <si>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</si>
  <si>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</si>
  <si>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</si>
  <si>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</si>
  <si>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</si>
  <si>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</si>
  <si>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</si>
  <si>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</si>
  <si>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</si>
  <si>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</si>
  <si>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</si>
  <si>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</si>
  <si>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</si>
  <si>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</si>
  <si>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</si>
  <si>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</si>
  <si>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</si>
  <si>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</si>
  <si>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</si>
  <si>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</si>
  <si>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</si>
  <si>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</si>
  <si>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</si>
  <si>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</si>
  <si>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</si>
  <si>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</si>
  <si>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</si>
  <si>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</si>
  <si>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</si>
  <si>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</si>
  <si>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</si>
  <si>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</si>
  <si>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</si>
  <si>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</si>
  <si>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</si>
  <si>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</si>
  <si>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</si>
  <si>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</si>
  <si>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</si>
  <si>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</si>
  <si>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</si>
  <si>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</si>
  <si>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</si>
  <si>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</si>
  <si>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</si>
  <si>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</si>
  <si>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</si>
  <si>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</si>
  <si>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</si>
  <si>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</si>
  <si>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</si>
  <si>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</si>
  <si>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</si>
  <si>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</si>
  <si>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</si>
  <si>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</si>
  <si>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</si>
  <si>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</si>
  <si>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</si>
  <si>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</si>
  <si>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</si>
  <si>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</si>
  <si>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</si>
  <si>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</si>
  <si>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</si>
  <si>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</si>
  <si>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</si>
  <si>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</si>
  <si>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</si>
  <si>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</si>
  <si>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</si>
  <si>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</si>
  <si>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</si>
  <si>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</si>
  <si>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</si>
  <si>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</si>
  <si>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</si>
  <si>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</si>
  <si>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</si>
  <si>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</si>
  <si>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</si>
  <si>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</si>
  <si>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</si>
  <si>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</si>
  <si>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</si>
  <si>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</si>
  <si>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</si>
  <si>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</si>
  <si>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</si>
  <si>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</si>
  <si>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</si>
  <si>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</si>
  <si>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</si>
  <si>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</si>
  <si>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</si>
  <si>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</si>
  <si>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</si>
  <si>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</si>
  <si>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</si>
  <si>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</si>
  <si>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</si>
  <si>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</si>
  <si>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</si>
  <si>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</si>
  <si>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</si>
  <si>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</si>
  <si>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</si>
  <si>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</si>
  <si>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</si>
  <si>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</si>
  <si>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</si>
  <si>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</si>
  <si>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</si>
  <si>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</si>
  <si>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</si>
  <si>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</si>
  <si>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</si>
  <si>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</si>
  <si>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</si>
  <si>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</si>
  <si>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</si>
  <si>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</si>
  <si>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</si>
  <si>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</si>
  <si>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</si>
  <si>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</si>
  <si>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</si>
  <si>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</si>
  <si>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</si>
  <si>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</si>
  <si>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</si>
  <si>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</si>
  <si>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</si>
  <si>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</si>
  <si>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</si>
  <si>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</si>
  <si>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</si>
  <si>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</si>
  <si>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</si>
  <si>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</si>
  <si>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</si>
  <si>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</si>
  <si>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</si>
  <si>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</si>
  <si>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</si>
  <si>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</si>
  <si>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</si>
  <si>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</si>
  <si>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</si>
  <si>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</si>
  <si>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</si>
  <si>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</si>
  <si>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</si>
  <si>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</si>
  <si>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</si>
  <si>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</si>
  <si>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</si>
  <si>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</si>
  <si>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</si>
  <si>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</si>
  <si>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</si>
  <si>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</si>
  <si>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</si>
  <si>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</si>
  <si>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</si>
  <si>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</si>
  <si>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</si>
  <si>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</si>
  <si>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</si>
  <si>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</si>
  <si>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</si>
  <si>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</si>
  <si>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</si>
  <si>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</si>
  <si>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</si>
  <si>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</si>
  <si>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</si>
  <si>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</si>
  <si>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</si>
  <si>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</si>
  <si>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</si>
  <si>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</si>
  <si>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</si>
  <si>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</si>
  <si>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</si>
  <si>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</si>
  <si>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</si>
  <si>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</si>
  <si>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</si>
  <si>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</si>
  <si>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</si>
  <si>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</si>
  <si>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</si>
  <si>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</si>
  <si>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</si>
  <si>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</si>
  <si>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</si>
  <si>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</si>
  <si>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</si>
  <si>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</si>
  <si>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</si>
  <si>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</si>
  <si>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</si>
  <si>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</si>
  <si>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</si>
  <si>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</si>
  <si>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</si>
  <si>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</si>
  <si>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</si>
  <si>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</si>
  <si>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</si>
  <si>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</si>
  <si>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</si>
  <si>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</si>
  <si>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</si>
  <si>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</si>
  <si>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</si>
  <si>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</si>
  <si>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</si>
  <si>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</si>
  <si>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</si>
  <si>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</si>
  <si>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</si>
  <si>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</si>
  <si>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</si>
  <si>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</si>
  <si>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</si>
  <si>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</si>
  <si>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</si>
  <si>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</si>
  <si>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</si>
  <si>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</si>
  <si>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</si>
  <si>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</si>
  <si>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</si>
  <si>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</si>
  <si>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</si>
  <si>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</si>
  <si>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</si>
  <si>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</si>
  <si>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</si>
  <si>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</si>
  <si>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</si>
  <si>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</si>
  <si>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</si>
  <si>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</si>
  <si>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</si>
  <si>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</si>
  <si>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</si>
  <si>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</si>
  <si>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</si>
  <si>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</si>
  <si>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</si>
  <si>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</si>
  <si>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</si>
  <si>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</si>
  <si>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</si>
  <si>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</si>
  <si>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</si>
  <si>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</si>
  <si>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</si>
  <si>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</si>
  <si>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</si>
  <si>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</si>
  <si>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</si>
  <si>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</si>
  <si>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</si>
  <si>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</si>
  <si>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</si>
  <si>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</si>
  <si>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</si>
  <si>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</si>
  <si>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</si>
  <si>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</si>
  <si>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</si>
  <si>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</si>
  <si>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</si>
  <si>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</si>
  <si>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</si>
  <si>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</si>
  <si>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</si>
  <si>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</si>
  <si>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</si>
  <si>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</si>
  <si>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</si>
  <si>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</si>
  <si>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</si>
  <si>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</si>
  <si>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</si>
  <si>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</si>
  <si>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</si>
  <si>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</si>
  <si>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</si>
  <si>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</si>
  <si>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</si>
  <si>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</si>
  <si>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</si>
  <si>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</si>
  <si>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</si>
  <si>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</si>
  <si>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</si>
  <si>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</si>
  <si>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</si>
  <si>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</si>
  <si>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</si>
  <si>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</si>
  <si>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</si>
  <si>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</si>
  <si>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</si>
  <si>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</si>
  <si>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</si>
  <si>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</si>
  <si>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</si>
  <si>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</si>
  <si>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</si>
  <si>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</si>
  <si>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</si>
  <si>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</si>
  <si>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</si>
  <si>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</si>
  <si>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</si>
  <si>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</si>
  <si>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</si>
  <si>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</si>
  <si>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</si>
  <si>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</si>
  <si>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</si>
  <si>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</si>
  <si>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</si>
  <si>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</si>
  <si>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</si>
  <si>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</si>
  <si>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</si>
  <si>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</si>
  <si>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</si>
  <si>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</si>
  <si>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</si>
  <si>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</si>
  <si>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</si>
  <si>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</si>
  <si>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</si>
  <si>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</si>
  <si>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</si>
  <si>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</si>
  <si>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</si>
  <si>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</si>
  <si>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</si>
  <si>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</si>
  <si>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</si>
  <si>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</si>
  <si>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</si>
  <si>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</si>
  <si>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</si>
  <si>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</si>
  <si>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</si>
  <si>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</si>
  <si>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</si>
  <si>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</si>
  <si>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</si>
  <si>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</si>
  <si>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</si>
  <si>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</si>
  <si>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</si>
  <si>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</si>
  <si>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</si>
  <si>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</si>
  <si>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</si>
  <si>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</si>
  <si>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</si>
  <si>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</si>
  <si>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</si>
  <si>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</si>
  <si>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</si>
  <si>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</si>
  <si>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</si>
  <si>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</si>
  <si>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</si>
  <si>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</si>
  <si>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</si>
  <si>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</si>
  <si>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</si>
  <si>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</si>
  <si>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</si>
  <si>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</si>
  <si>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</si>
  <si>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</si>
  <si>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</si>
  <si>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</si>
  <si>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</si>
  <si>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</si>
  <si>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</si>
  <si>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</si>
  <si>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</si>
  <si>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</si>
  <si>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</si>
  <si>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</si>
  <si>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</si>
  <si>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</si>
  <si>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</si>
  <si>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</si>
  <si>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</si>
  <si>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</si>
  <si>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</si>
  <si>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</si>
  <si>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</si>
  <si>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</si>
  <si>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</si>
  <si>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</si>
  <si>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</si>
  <si>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</si>
  <si>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</si>
  <si>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</si>
  <si>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</si>
  <si>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</si>
  <si>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</si>
  <si>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</si>
  <si>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</si>
  <si>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</si>
  <si>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</si>
  <si>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</si>
  <si>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</si>
  <si>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</si>
  <si>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</si>
  <si>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</si>
  <si>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</si>
  <si>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</si>
  <si>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</si>
  <si>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</si>
  <si>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</si>
  <si>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</si>
  <si>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</si>
  <si>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</si>
  <si>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</si>
  <si>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</si>
  <si>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</si>
  <si>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</si>
  <si>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</si>
  <si>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</si>
  <si>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</si>
  <si>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</si>
  <si>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</si>
  <si>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</si>
  <si>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</si>
  <si>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</si>
  <si>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</si>
  <si>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</si>
  <si>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</si>
  <si>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</si>
  <si>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</si>
  <si>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</si>
  <si>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</si>
  <si>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</si>
  <si>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</si>
  <si>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</si>
  <si>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</si>
  <si>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</si>
  <si>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</si>
  <si>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</si>
  <si>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</si>
  <si>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</si>
  <si>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</si>
  <si>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</si>
  <si>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</si>
  <si>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</si>
  <si>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</si>
  <si>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</si>
  <si>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</si>
  <si>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</si>
  <si>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</si>
  <si>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</si>
  <si>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</si>
  <si>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</si>
  <si>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</si>
  <si>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</si>
  <si>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</si>
  <si>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</si>
  <si>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</si>
  <si>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</si>
  <si>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</si>
  <si>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</si>
  <si>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</si>
  <si>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</si>
  <si>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</si>
  <si>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</si>
  <si>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</si>
  <si>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</si>
  <si>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</si>
  <si>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</si>
  <si>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</si>
  <si>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</si>
  <si>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</si>
  <si>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</si>
  <si>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</si>
  <si>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</si>
  <si>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</si>
  <si>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</si>
  <si>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</si>
  <si>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</si>
  <si>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</si>
  <si>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</si>
  <si>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</si>
  <si>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</si>
  <si>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</si>
  <si>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</si>
  <si>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</si>
  <si>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</si>
  <si>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</si>
  <si>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</si>
  <si>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</si>
  <si>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</si>
  <si>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</si>
  <si>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</si>
  <si>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</si>
  <si>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</si>
  <si>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</si>
  <si>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</si>
  <si>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</si>
  <si>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</si>
  <si>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</si>
  <si>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</si>
  <si>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</si>
  <si>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</si>
  <si>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</si>
  <si>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</si>
  <si>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</si>
  <si>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</si>
  <si>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</si>
  <si>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</si>
  <si>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</si>
  <si>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</si>
  <si>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</si>
  <si>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</si>
  <si>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</si>
  <si>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</si>
  <si>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</si>
  <si>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</si>
  <si>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</si>
  <si>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</si>
  <si>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</si>
  <si>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</si>
  <si>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</si>
  <si>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</si>
  <si>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</si>
  <si>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</si>
  <si>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</si>
  <si>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</si>
  <si>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</si>
  <si>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</si>
  <si>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</si>
  <si>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</si>
  <si>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</si>
  <si>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</si>
  <si>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</si>
  <si>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</si>
  <si>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</si>
  <si>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</si>
  <si>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</si>
  <si>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</si>
  <si>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</si>
  <si>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</si>
  <si>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</si>
  <si>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</si>
  <si>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</si>
  <si>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</si>
  <si>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</si>
  <si>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</si>
  <si>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</si>
  <si>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</si>
  <si>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</si>
  <si>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</si>
  <si>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</si>
  <si>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</si>
  <si>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</si>
  <si>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</si>
  <si>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</si>
  <si>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</si>
  <si>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</si>
  <si>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</si>
  <si>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</si>
  <si>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</si>
  <si>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</si>
  <si>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</si>
  <si>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</si>
  <si>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</si>
  <si>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</si>
  <si>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</si>
  <si>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</si>
  <si>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</si>
  <si>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</si>
  <si>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</si>
  <si>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</si>
  <si>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</si>
  <si>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</si>
  <si>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</si>
  <si>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</si>
  <si>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</si>
  <si>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</si>
  <si>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</si>
  <si>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</si>
  <si>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</si>
  <si>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</si>
  <si>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</si>
  <si>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</si>
  <si>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</si>
  <si>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</si>
  <si>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</si>
  <si>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</si>
  <si>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</si>
  <si>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</si>
  <si>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</si>
  <si>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</si>
  <si>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</si>
  <si>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</si>
  <si>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</si>
  <si>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</si>
  <si>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</si>
  <si>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</si>
  <si>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</si>
  <si>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</si>
  <si>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</si>
  <si>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</si>
  <si>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</si>
  <si>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</si>
  <si>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</si>
  <si>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</si>
  <si>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</si>
  <si>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</si>
  <si>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</si>
  <si>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</si>
  <si>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</si>
  <si>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</si>
  <si>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</si>
  <si>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</si>
  <si>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</si>
  <si>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</si>
  <si>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</si>
  <si>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</si>
  <si>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</si>
  <si>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</si>
  <si>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</si>
  <si>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</si>
  <si>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</si>
  <si>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</si>
  <si>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</si>
  <si>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</si>
  <si>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</si>
  <si>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</si>
  <si>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</si>
  <si>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</si>
  <si>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</si>
  <si>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</si>
  <si>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</si>
  <si>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</si>
  <si>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</si>
  <si>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</si>
  <si>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</si>
  <si>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</si>
  <si>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</si>
  <si>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</si>
  <si>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</si>
  <si>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</si>
  <si>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</si>
  <si>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</si>
  <si>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</si>
  <si>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</si>
  <si>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</si>
  <si>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</si>
  <si>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</si>
  <si>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</si>
  <si>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</si>
  <si>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</si>
  <si>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</si>
  <si>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</si>
  <si>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</si>
  <si>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</si>
  <si>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</si>
  <si>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</si>
  <si>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</si>
  <si>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</si>
  <si>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</si>
  <si>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</si>
  <si>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</si>
  <si>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</si>
  <si>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</si>
  <si>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</si>
  <si>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</si>
  <si>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</si>
  <si>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</si>
  <si>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</si>
  <si>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</si>
  <si>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</si>
  <si>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</si>
  <si>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</si>
  <si>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</si>
  <si>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</si>
  <si>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</si>
  <si>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</si>
  <si>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</si>
  <si>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</si>
  <si>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</si>
  <si>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</si>
  <si>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</si>
  <si>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</si>
  <si>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</si>
  <si>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</si>
  <si>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</si>
  <si>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</si>
  <si>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</si>
  <si>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</si>
  <si>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</si>
  <si>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</si>
  <si>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</si>
  <si>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</si>
  <si>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</si>
  <si>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</si>
  <si>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</si>
  <si>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</si>
  <si>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</si>
  <si>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</si>
  <si>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</si>
  <si>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</si>
  <si>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</si>
  <si>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</si>
  <si>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</si>
  <si>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</si>
  <si>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</si>
  <si>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</si>
  <si>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</si>
  <si>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</si>
  <si>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</si>
  <si>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</si>
  <si>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</si>
  <si>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</si>
  <si>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</si>
  <si>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</si>
  <si>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</si>
  <si>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</si>
  <si>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</si>
  <si>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</si>
  <si>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</si>
  <si>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</si>
  <si>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</si>
  <si>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</si>
  <si>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</si>
  <si>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</si>
  <si>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</si>
  <si>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</si>
  <si>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</si>
  <si>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</si>
  <si>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</si>
  <si>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</si>
  <si>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</si>
  <si>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</si>
  <si>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</si>
  <si>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</si>
  <si>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</si>
  <si>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</si>
  <si>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</si>
  <si>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</si>
  <si>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</si>
  <si>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</si>
  <si>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</si>
  <si>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</si>
  <si>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</si>
  <si>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</si>
  <si>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</si>
  <si>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</si>
  <si>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</si>
  <si>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</si>
  <si>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</si>
  <si>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</si>
  <si>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</si>
  <si>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</si>
  <si>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</si>
  <si>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</si>
  <si>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</si>
  <si>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</si>
  <si>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</si>
  <si>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</si>
  <si>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</si>
  <si>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</si>
  <si>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</si>
  <si>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</si>
  <si>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</si>
  <si>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</si>
  <si>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</si>
  <si>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</si>
  <si>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</si>
  <si>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</si>
  <si>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</si>
  <si>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</si>
  <si>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</si>
  <si>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</si>
  <si>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</si>
  <si>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</si>
  <si>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</si>
  <si>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</si>
  <si>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</si>
  <si>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</si>
  <si>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</si>
  <si>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</si>
  <si>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</si>
  <si>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</si>
  <si>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</si>
  <si>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</si>
  <si>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</si>
  <si>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</si>
  <si>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</si>
  <si>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</si>
  <si>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</si>
  <si>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</si>
  <si>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</si>
  <si>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</si>
  <si>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</si>
  <si>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</si>
  <si>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</si>
  <si>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</si>
  <si>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</si>
  <si>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</si>
  <si>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</si>
  <si>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</si>
  <si>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</si>
  <si>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</si>
  <si>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</si>
  <si>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</si>
  <si>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</si>
  <si>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</si>
  <si>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</si>
  <si>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</si>
  <si>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</si>
  <si>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</si>
  <si>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</si>
  <si>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</si>
  <si>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</si>
  <si>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</si>
  <si>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</si>
  <si>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</si>
  <si>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</si>
  <si>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</si>
  <si>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</si>
  <si>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</si>
  <si>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</si>
  <si>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</si>
  <si>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</si>
  <si>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</si>
  <si>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</si>
  <si>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</si>
  <si>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</si>
  <si>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</si>
  <si>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</si>
  <si>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</si>
  <si>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</si>
  <si>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</si>
  <si>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</si>
  <si>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</si>
  <si>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</si>
  <si>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</si>
  <si>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</si>
  <si>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</si>
  <si>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</si>
  <si>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</si>
  <si>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</si>
  <si>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</si>
  <si>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</si>
  <si>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</si>
  <si>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</si>
  <si>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</si>
  <si>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</si>
  <si>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</si>
  <si>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</si>
  <si>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</si>
  <si>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</si>
  <si>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</si>
  <si>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</si>
  <si>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</si>
  <si>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</si>
  <si>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</si>
  <si>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</si>
  <si>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</si>
  <si>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</si>
  <si>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</si>
  <si>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</si>
  <si>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</si>
  <si>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</si>
  <si>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</si>
  <si>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</si>
  <si>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</si>
  <si>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</si>
  <si>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</si>
  <si>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</si>
  <si>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</si>
  <si>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</si>
  <si>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</si>
  <si>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</si>
  <si>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</si>
  <si>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</si>
  <si>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</si>
  <si>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</si>
  <si>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</si>
  <si>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</si>
  <si>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</si>
  <si>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</si>
  <si>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</si>
  <si>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</si>
  <si>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</si>
  <si>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</si>
  <si>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</si>
  <si>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</si>
  <si>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</si>
  <si>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</si>
  <si>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</si>
  <si>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</si>
  <si>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</si>
  <si>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</si>
  <si>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</si>
  <si>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</si>
  <si>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</si>
  <si>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</si>
  <si>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</si>
  <si>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</si>
  <si>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</si>
  <si>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</si>
  <si>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</si>
  <si>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</si>
  <si>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</si>
  <si>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</si>
  <si>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</si>
  <si>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</si>
  <si>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</si>
  <si>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</si>
  <si>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</si>
  <si>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</si>
  <si>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</si>
  <si>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</si>
  <si>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</si>
  <si>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</si>
  <si>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</si>
  <si>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</si>
  <si>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</si>
  <si>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</si>
  <si>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</si>
  <si>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</si>
  <si>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</si>
  <si>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</si>
  <si>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</si>
  <si>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</si>
  <si>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</si>
  <si>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</si>
  <si>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</si>
  <si>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</si>
  <si>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</si>
  <si>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</si>
  <si>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</si>
  <si>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</si>
  <si>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</si>
  <si>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</si>
  <si>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</si>
  <si>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</si>
  <si>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</si>
  <si>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</si>
  <si>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</si>
  <si>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</si>
  <si>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</si>
  <si>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</si>
  <si>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</si>
  <si>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</si>
  <si>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</si>
  <si>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</si>
  <si>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</si>
  <si>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</si>
  <si>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</si>
  <si>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</si>
  <si>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</si>
  <si>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</si>
  <si>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</si>
  <si>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</si>
  <si>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</si>
  <si>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</si>
  <si>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</si>
  <si>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</si>
  <si>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</si>
  <si>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</si>
  <si>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</si>
  <si>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</si>
  <si>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</si>
  <si>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</si>
  <si>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</si>
  <si>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</si>
  <si>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</si>
  <si>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</si>
  <si>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</si>
  <si>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</si>
  <si>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</si>
  <si>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</si>
  <si>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</si>
  <si>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</si>
  <si>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</si>
  <si>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</si>
  <si>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</si>
  <si>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</si>
  <si>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</si>
  <si>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</si>
  <si>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</si>
  <si>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</si>
  <si>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</si>
  <si>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</si>
  <si>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</si>
  <si>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</si>
  <si>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</si>
  <si>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</si>
  <si>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</si>
  <si>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</si>
  <si>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</si>
  <si>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</si>
  <si>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</si>
  <si>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</si>
  <si>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</si>
  <si>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</si>
  <si>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</si>
  <si>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</si>
  <si>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</si>
  <si>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</si>
  <si>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</si>
  <si>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</si>
  <si>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</si>
  <si>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</si>
  <si>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</si>
  <si>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</si>
  <si>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</si>
  <si>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</si>
  <si>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</si>
  <si>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</si>
  <si>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</si>
  <si>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</si>
  <si>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</si>
  <si>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</si>
  <si>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</si>
  <si>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</si>
  <si>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</si>
  <si>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</si>
  <si>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</si>
  <si>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</si>
  <si>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</si>
  <si>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</si>
  <si>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</si>
  <si>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</si>
  <si>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</si>
  <si>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</si>
  <si>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</si>
  <si>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</si>
  <si>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</si>
  <si>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</si>
  <si>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</si>
  <si>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</si>
  <si>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</si>
  <si>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</si>
  <si>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</si>
  <si>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</si>
  <si>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</si>
  <si>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</si>
  <si>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</si>
  <si>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</si>
  <si>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</si>
  <si>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</si>
  <si>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</si>
  <si>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</si>
  <si>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</si>
  <si>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</si>
  <si>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</si>
  <si>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</si>
  <si>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</si>
  <si>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</si>
  <si>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</si>
  <si>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</si>
  <si>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</si>
  <si>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</si>
  <si>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</si>
  <si>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</si>
  <si>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</si>
  <si>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</si>
  <si>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</si>
  <si>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</si>
  <si>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</si>
  <si>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</si>
  <si>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</si>
  <si>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</si>
  <si>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</si>
  <si>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</si>
  <si>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</si>
  <si>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</si>
  <si>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</si>
  <si>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</si>
  <si>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</si>
  <si>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</si>
  <si>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</si>
  <si>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</si>
  <si>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</si>
  <si>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</si>
  <si>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</si>
  <si>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</si>
  <si>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</si>
  <si>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</si>
  <si>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</si>
  <si>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</si>
  <si>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</si>
  <si>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</si>
  <si>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</si>
  <si>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</si>
  <si>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</si>
  <si>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</si>
  <si>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</si>
  <si>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</si>
  <si>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</si>
  <si>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</si>
  <si>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</si>
  <si>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</si>
  <si>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</si>
  <si>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</si>
  <si>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</si>
  <si>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</si>
  <si>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</si>
  <si>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</si>
  <si>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</si>
  <si>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</si>
  <si>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</si>
  <si>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</si>
  <si>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</si>
  <si>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</si>
  <si>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</si>
  <si>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</si>
  <si>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</si>
  <si>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</si>
  <si>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</si>
  <si>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</si>
  <si>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</si>
  <si>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</si>
  <si>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</si>
  <si>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</si>
  <si>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</si>
  <si>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</si>
  <si>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</si>
  <si>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</si>
  <si>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</si>
  <si>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</si>
  <si>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</si>
  <si>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</si>
  <si>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</si>
  <si>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</si>
  <si>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</si>
  <si>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</si>
  <si>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</si>
  <si>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</si>
  <si>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</si>
  <si>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</si>
  <si>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</si>
  <si>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</si>
  <si>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</si>
  <si>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</si>
  <si>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</si>
  <si>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</si>
  <si>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</si>
  <si>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</si>
  <si>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</si>
  <si>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</si>
  <si>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</si>
  <si>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</si>
  <si>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</si>
  <si>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</si>
  <si>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</si>
  <si>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</si>
  <si>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</si>
  <si>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</si>
  <si>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</si>
  <si>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</si>
  <si>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</si>
  <si>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</si>
  <si>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</si>
  <si>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</si>
  <si>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</si>
  <si>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</si>
  <si>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</si>
  <si>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</si>
  <si>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</si>
  <si>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</si>
  <si>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</si>
  <si>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</si>
  <si>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</si>
  <si>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</si>
  <si>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</si>
  <si>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</si>
  <si>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</si>
  <si>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</si>
  <si>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</si>
  <si>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</si>
  <si>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</si>
  <si>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</si>
  <si>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</si>
  <si>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</si>
  <si>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</si>
  <si>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</si>
  <si>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</si>
  <si>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</si>
  <si>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</si>
  <si>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</si>
  <si>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</si>
  <si>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</si>
  <si>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</si>
  <si>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</si>
  <si>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</si>
  <si>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</si>
  <si>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</si>
  <si>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</si>
  <si>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</si>
  <si>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</si>
  <si>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</si>
  <si>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</si>
  <si>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</si>
  <si>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</si>
  <si>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</si>
  <si>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</si>
  <si>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</si>
  <si>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</si>
  <si>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</si>
  <si>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</si>
  <si>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</si>
  <si>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</si>
  <si>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</si>
  <si>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</si>
  <si>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</si>
  <si>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</si>
  <si>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</si>
  <si>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</si>
  <si>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</si>
  <si>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</si>
  <si>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</si>
  <si>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</si>
  <si>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</si>
  <si>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</si>
  <si>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</si>
  <si>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</si>
  <si>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</si>
  <si>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</si>
  <si>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</si>
  <si>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</si>
  <si>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</si>
  <si>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</si>
  <si>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</si>
  <si>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</si>
  <si>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</si>
  <si>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</si>
  <si>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</si>
  <si>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</si>
  <si>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</si>
  <si>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</si>
  <si>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</si>
  <si>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</si>
  <si>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</si>
  <si>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</si>
  <si>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</si>
  <si>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</si>
  <si>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</si>
  <si>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</si>
  <si>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</si>
  <si>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</si>
  <si>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</si>
  <si>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</si>
  <si>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</si>
  <si>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</si>
  <si>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</si>
  <si>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</si>
  <si>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</si>
  <si>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</si>
  <si>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</si>
  <si>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</si>
  <si>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</si>
  <si>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</si>
  <si>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</si>
  <si>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</si>
  <si>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</si>
  <si>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</si>
  <si>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</si>
  <si>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</si>
  <si>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</si>
  <si>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</si>
  <si>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</si>
  <si>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</si>
  <si>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</si>
  <si>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</si>
  <si>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</si>
  <si>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</si>
  <si>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</si>
  <si>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</si>
  <si>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</si>
  <si>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</si>
  <si>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</si>
  <si>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</si>
  <si>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</si>
  <si>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</si>
  <si>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</si>
  <si>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</si>
  <si>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</si>
  <si>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</si>
  <si>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</si>
  <si>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</si>
  <si>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</si>
  <si>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</si>
  <si>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</si>
  <si>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</si>
  <si>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</si>
  <si>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</si>
  <si>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</si>
  <si>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</si>
  <si>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</si>
  <si>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</si>
  <si>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</si>
  <si>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</si>
  <si>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</si>
  <si>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</si>
  <si>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</si>
  <si>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</si>
  <si>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</si>
  <si>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</si>
  <si>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</si>
  <si>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</si>
  <si>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</si>
  <si>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</si>
  <si>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</si>
  <si>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</si>
  <si>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</si>
  <si>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</si>
  <si>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</si>
  <si>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</si>
  <si>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</si>
  <si>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</si>
  <si>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</si>
  <si>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</si>
  <si>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</si>
  <si>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</si>
  <si>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</si>
  <si>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</si>
  <si>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</si>
  <si>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</si>
  <si>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</si>
  <si>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</si>
  <si>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</si>
  <si>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</si>
  <si>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</si>
  <si>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</si>
  <si>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</si>
  <si>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</si>
  <si>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</si>
  <si>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</si>
  <si>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</si>
  <si>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</si>
  <si>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</si>
  <si>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</si>
  <si>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</si>
  <si>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</si>
  <si>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</si>
  <si>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</si>
  <si>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</si>
  <si>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</si>
  <si>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</si>
  <si>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</si>
  <si>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</si>
  <si>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</si>
  <si>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</si>
  <si>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</si>
  <si>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</si>
  <si>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</si>
  <si>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</si>
  <si>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</si>
  <si>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</si>
  <si>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</si>
  <si>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</si>
  <si>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</si>
  <si>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</si>
  <si>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</si>
  <si>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</si>
  <si>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</si>
  <si>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</si>
  <si>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</si>
  <si>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</si>
  <si>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</si>
  <si>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</si>
  <si>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</si>
  <si>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</si>
  <si>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</si>
  <si>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</si>
  <si>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</si>
  <si>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</si>
  <si>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</si>
  <si>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</si>
  <si>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</si>
  <si>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</si>
  <si>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</si>
  <si>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</si>
  <si>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</si>
  <si>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</si>
  <si>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</si>
  <si>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</si>
  <si>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</si>
  <si>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</si>
  <si>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</si>
  <si>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</si>
  <si>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</si>
  <si>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</si>
  <si>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</si>
  <si>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</si>
  <si>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</si>
  <si>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</si>
  <si>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</si>
  <si>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</si>
  <si>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</si>
  <si>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</si>
  <si>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</si>
  <si>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</si>
  <si>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</si>
  <si>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</si>
  <si>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</si>
  <si>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</si>
  <si>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</si>
  <si>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</si>
  <si>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</si>
  <si>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</si>
  <si>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</si>
  <si>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</si>
  <si>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</si>
  <si>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</si>
  <si>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</si>
  <si>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</si>
  <si>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</si>
  <si>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</si>
  <si>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</si>
  <si>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</si>
  <si>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</si>
  <si>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</si>
  <si>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</si>
  <si>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</si>
  <si>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</si>
  <si>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</si>
  <si>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</si>
  <si>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</si>
  <si>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</si>
  <si>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</si>
  <si>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</si>
  <si>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</si>
  <si>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</si>
  <si>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</si>
  <si>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</si>
  <si>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</si>
  <si>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</si>
  <si>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</si>
  <si>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</si>
  <si>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</si>
  <si>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</si>
  <si>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</si>
  <si>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</si>
  <si>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</si>
  <si>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</si>
  <si>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</si>
  <si>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</si>
  <si>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</si>
  <si>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</si>
  <si>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</si>
  <si>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</si>
  <si>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</si>
  <si>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</si>
  <si>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</si>
  <si>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</si>
  <si>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</si>
  <si>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</si>
  <si>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</si>
  <si>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</si>
  <si>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</si>
  <si>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</si>
  <si>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</si>
  <si>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</si>
  <si>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</si>
  <si>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</si>
  <si>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</si>
  <si>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</si>
  <si>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</si>
  <si>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</si>
  <si>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</si>
  <si>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</si>
  <si>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</si>
  <si>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</si>
  <si>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</si>
  <si>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</si>
  <si>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</si>
  <si>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</si>
  <si>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</si>
  <si>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</si>
  <si>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</si>
  <si>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</si>
  <si>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</si>
  <si>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</si>
  <si>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</si>
  <si>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</si>
  <si>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</si>
  <si>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</si>
  <si>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</si>
  <si>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</si>
  <si>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</si>
  <si>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</si>
  <si>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</si>
  <si>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</si>
  <si>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</si>
  <si>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</si>
  <si>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</si>
  <si>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</si>
  <si>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</si>
  <si>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</si>
  <si>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</si>
  <si>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</si>
  <si>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</si>
  <si>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</si>
  <si>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</si>
  <si>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</si>
  <si>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</si>
  <si>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</si>
  <si>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</si>
  <si>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</si>
  <si>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</si>
  <si>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</si>
  <si>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</si>
  <si>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</si>
  <si>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</si>
  <si>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</si>
  <si>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</si>
  <si>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</si>
  <si>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</si>
  <si>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</si>
  <si>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</si>
  <si>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</si>
  <si>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</si>
  <si>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</si>
  <si>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</si>
  <si>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</si>
  <si>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</si>
  <si>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</si>
  <si>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</si>
  <si>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</si>
  <si>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</si>
  <si>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</si>
  <si>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</si>
  <si>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</si>
  <si>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</si>
  <si>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</si>
  <si>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</si>
  <si>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</si>
  <si>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</si>
  <si>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</si>
  <si>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</si>
  <si>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</si>
  <si>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</si>
  <si>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</si>
  <si>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</si>
  <si>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</si>
  <si>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</si>
  <si>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</si>
  <si>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</si>
  <si>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</si>
  <si>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</si>
  <si>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</si>
  <si>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</si>
  <si>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</si>
  <si>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</si>
  <si>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</si>
  <si>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</si>
  <si>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</si>
  <si>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</si>
  <si>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</si>
  <si>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</si>
  <si>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</si>
  <si>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</si>
  <si>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</si>
  <si>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</si>
  <si>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</si>
  <si>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</si>
  <si>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</si>
  <si>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</si>
  <si>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</si>
  <si>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</si>
  <si>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</si>
  <si>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</si>
  <si>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</si>
  <si>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</si>
  <si>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</si>
  <si>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</si>
  <si>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</si>
  <si>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</si>
  <si>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</si>
  <si>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</si>
  <si>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</si>
  <si>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</si>
  <si>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</si>
  <si>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</si>
  <si>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</si>
  <si>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</si>
  <si>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</si>
  <si>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</si>
  <si>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</si>
  <si>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</si>
  <si>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</si>
  <si>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</si>
  <si>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</si>
  <si>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</si>
  <si>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</si>
  <si>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</si>
  <si>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</si>
  <si>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</si>
  <si>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</si>
  <si>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</si>
  <si>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</si>
  <si>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</si>
  <si>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</si>
  <si>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</si>
  <si>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</si>
  <si>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</si>
  <si>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</si>
  <si>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</si>
  <si>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</si>
  <si>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</si>
  <si>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</si>
  <si>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</si>
  <si>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</si>
  <si>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</si>
  <si>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</si>
  <si>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</si>
  <si>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</si>
  <si>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</si>
  <si>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</si>
  <si>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</si>
  <si>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</si>
  <si>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</si>
  <si>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</si>
  <si>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</si>
  <si>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</si>
  <si>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</si>
  <si>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</si>
  <si>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</si>
  <si>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</si>
  <si>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</si>
  <si>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</si>
  <si>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</si>
  <si>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</si>
  <si>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</si>
  <si>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</si>
  <si>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</si>
  <si>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</si>
  <si>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</si>
  <si>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</si>
  <si>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</si>
  <si>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</si>
  <si>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</si>
  <si>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</si>
  <si>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</si>
  <si>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</si>
  <si>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</si>
  <si>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</si>
  <si>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</si>
  <si>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</si>
  <si>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</si>
  <si>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</si>
  <si>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</si>
  <si>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</si>
  <si>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</si>
  <si>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</si>
  <si>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</si>
  <si>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</si>
  <si>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</si>
  <si>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</si>
  <si>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</si>
  <si>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</si>
  <si>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</si>
  <si>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</si>
  <si>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</si>
  <si>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</si>
  <si>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</si>
  <si>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</si>
  <si>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</si>
  <si>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</si>
  <si>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</si>
  <si>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</si>
  <si>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</si>
  <si>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</si>
  <si>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</si>
  <si>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</si>
  <si>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</si>
  <si>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</si>
  <si>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</si>
  <si>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</si>
  <si>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</si>
  <si>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</si>
  <si>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</si>
  <si>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</si>
  <si>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</si>
  <si>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</si>
  <si>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</si>
  <si>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</si>
  <si>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</si>
  <si>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</si>
  <si>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</si>
  <si>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</si>
  <si>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</si>
  <si>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</si>
  <si>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</si>
  <si>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</si>
  <si>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</si>
  <si>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</si>
  <si>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</si>
  <si>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</si>
  <si>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</si>
  <si>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</si>
  <si>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</si>
  <si>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</si>
  <si>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</si>
  <si>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</si>
  <si>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</si>
  <si>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</si>
  <si>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</si>
  <si>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</si>
  <si>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</si>
  <si>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</si>
  <si>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</si>
  <si>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</si>
  <si>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</si>
  <si>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</si>
  <si>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</si>
  <si>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</si>
  <si>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</si>
  <si>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</si>
  <si>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</si>
  <si>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</si>
  <si>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</si>
  <si>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</si>
  <si>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</si>
  <si>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</si>
  <si>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</si>
  <si>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</si>
  <si>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</si>
  <si>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</si>
  <si>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</si>
  <si>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</si>
  <si>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</si>
  <si>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</si>
  <si>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</si>
  <si>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</si>
  <si>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</si>
  <si>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</si>
  <si>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</si>
  <si>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</si>
  <si>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</si>
  <si>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</si>
  <si>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</si>
  <si>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</si>
  <si>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</si>
  <si>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</si>
  <si>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</si>
  <si>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</si>
  <si>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</si>
  <si>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</si>
  <si>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</si>
  <si>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</si>
  <si>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</si>
  <si>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</si>
  <si>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</si>
  <si>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</si>
  <si>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</si>
  <si>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</si>
  <si>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</si>
  <si>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</si>
  <si>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</si>
  <si>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</si>
  <si>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</si>
  <si>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</si>
  <si>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</si>
  <si>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</si>
  <si>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</si>
  <si>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</si>
  <si>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</si>
  <si>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</si>
  <si>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</si>
  <si>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</si>
  <si>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</si>
  <si>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</si>
  <si>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</si>
  <si>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</si>
  <si>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</si>
  <si>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</si>
  <si>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</si>
  <si>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</si>
  <si>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</si>
  <si>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</si>
  <si>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</si>
  <si>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</si>
  <si>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</si>
  <si>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</si>
  <si>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</si>
  <si>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</si>
  <si>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</si>
  <si>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</si>
  <si>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</si>
  <si>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</si>
  <si>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</si>
  <si>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</si>
  <si>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</si>
  <si>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</si>
  <si>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</si>
  <si>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</si>
  <si>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</si>
  <si>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</si>
  <si>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</si>
  <si>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</si>
  <si>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</si>
  <si>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</si>
  <si>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</si>
  <si>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</si>
  <si>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</si>
  <si>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</si>
  <si>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</si>
  <si>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</si>
  <si>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</si>
  <si>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</si>
  <si>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</si>
  <si>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</si>
  <si>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</si>
  <si>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</si>
  <si>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</si>
  <si>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</si>
  <si>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</si>
  <si>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</si>
  <si>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</si>
  <si>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</si>
  <si>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</si>
  <si>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</si>
  <si>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</si>
  <si>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</si>
  <si>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</si>
  <si>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</si>
  <si>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</si>
  <si>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</si>
  <si>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</si>
  <si>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</si>
  <si>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</si>
  <si>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</si>
  <si>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</si>
  <si>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</si>
  <si>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</si>
  <si>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</si>
  <si>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</si>
  <si>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</si>
  <si>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</si>
  <si>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</si>
  <si>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</si>
  <si>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</si>
  <si>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</si>
  <si>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</si>
  <si>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</si>
  <si>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</si>
  <si>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</si>
  <si>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</si>
  <si>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</si>
  <si>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</si>
  <si>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</si>
  <si>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</si>
  <si>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</si>
  <si>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</si>
  <si>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</si>
  <si>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</si>
  <si>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</si>
  <si>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</si>
  <si>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</si>
  <si>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</si>
  <si>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</si>
  <si>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</si>
  <si>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</si>
  <si>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</si>
  <si>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</si>
  <si>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</si>
  <si>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</si>
  <si>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</si>
  <si>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</si>
  <si>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</si>
  <si>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</si>
  <si>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</si>
  <si>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</si>
  <si>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</si>
  <si>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</si>
  <si>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</si>
  <si>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</si>
  <si>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</si>
  <si>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</si>
  <si>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</si>
  <si>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</si>
  <si>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</si>
  <si>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</si>
  <si>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</si>
  <si>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</si>
  <si>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</si>
  <si>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</si>
  <si>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</si>
  <si>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</si>
  <si>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</si>
  <si>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</si>
  <si>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</si>
  <si>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</si>
  <si>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</si>
  <si>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</si>
  <si>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</si>
  <si>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</si>
  <si>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</si>
  <si>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</si>
  <si>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</si>
  <si>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</si>
  <si>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</si>
  <si>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</si>
  <si>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</si>
  <si>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</si>
  <si>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</si>
  <si>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</si>
  <si>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</si>
  <si>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</si>
  <si>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</si>
  <si>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</si>
  <si>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</si>
  <si>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</si>
  <si>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</si>
  <si>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</si>
  <si>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</si>
  <si>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</si>
  <si>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</si>
  <si>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</si>
  <si>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</si>
  <si>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</si>
  <si>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</si>
  <si>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</si>
  <si>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</si>
  <si>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</si>
  <si>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</si>
  <si>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</si>
  <si>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</si>
  <si>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</si>
  <si>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</si>
  <si>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</si>
  <si>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</si>
  <si>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</si>
  <si>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</si>
  <si>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</si>
  <si>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</si>
  <si>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</si>
  <si>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</si>
  <si>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</si>
  <si>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</si>
  <si>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</si>
  <si>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</si>
  <si>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</si>
  <si>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</si>
  <si>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</si>
  <si>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</si>
  <si>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</si>
  <si>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</si>
  <si>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</si>
  <si>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</si>
  <si>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</si>
  <si>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</si>
  <si>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</si>
  <si>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</si>
  <si>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</si>
  <si>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</si>
  <si>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</si>
  <si>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</si>
  <si>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</si>
  <si>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</si>
  <si>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</si>
  <si>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</si>
  <si>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</si>
  <si>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</si>
  <si>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</si>
  <si>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</si>
  <si>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</si>
  <si>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</si>
  <si>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</si>
  <si>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</si>
  <si>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</si>
  <si>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</si>
  <si>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</si>
  <si>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</si>
  <si>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</si>
  <si>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</si>
  <si>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</si>
  <si>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</si>
  <si>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</si>
  <si>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</si>
  <si>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</si>
  <si>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</si>
  <si>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</si>
  <si>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</si>
  <si>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</si>
  <si>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</si>
  <si>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</si>
  <si>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</si>
  <si>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</si>
  <si>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</si>
  <si>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</si>
  <si>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</si>
  <si>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</si>
  <si>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</si>
  <si>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</si>
  <si>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</si>
  <si>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</si>
  <si>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</si>
  <si>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</si>
  <si>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</si>
  <si>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</si>
  <si>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</si>
  <si>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</si>
  <si>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</si>
  <si>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</si>
  <si>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</si>
  <si>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</si>
  <si>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</si>
  <si>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</si>
  <si>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</si>
  <si>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</si>
  <si>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</si>
  <si>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</si>
  <si>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</si>
  <si>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</si>
  <si>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</si>
  <si>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</si>
  <si>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</si>
  <si>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</si>
  <si>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</si>
  <si>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</si>
  <si>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</si>
  <si>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</si>
  <si>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</si>
  <si>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</si>
  <si>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</si>
  <si>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</si>
  <si>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</si>
  <si>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</si>
  <si>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</si>
  <si>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</si>
  <si>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</si>
  <si>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</si>
  <si>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</si>
  <si>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</si>
  <si>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</si>
  <si>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</si>
  <si>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</si>
  <si>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</si>
  <si>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</si>
  <si>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</si>
  <si>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</si>
  <si>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</si>
  <si>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</si>
  <si>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</si>
  <si>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</si>
  <si>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</si>
  <si>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</si>
  <si>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</si>
  <si>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</si>
  <si>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</si>
  <si>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</si>
  <si>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</si>
  <si>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</si>
  <si>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</si>
  <si>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</si>
  <si>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</si>
  <si>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</si>
  <si>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</si>
  <si>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</si>
  <si>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</si>
  <si>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</si>
  <si>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</si>
  <si>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</si>
  <si>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</si>
  <si>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</si>
  <si>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</si>
  <si>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</si>
  <si>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</si>
  <si>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</si>
  <si>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</si>
  <si>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</si>
  <si>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</si>
  <si>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</si>
  <si>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</si>
  <si>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</si>
  <si>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</si>
  <si>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</si>
  <si>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</si>
  <si>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</si>
  <si>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</si>
  <si>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</si>
  <si>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</si>
  <si>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</si>
  <si>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</si>
  <si>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</si>
  <si>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</si>
  <si>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</si>
  <si>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</si>
  <si>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</si>
  <si>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</si>
  <si>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</si>
  <si>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</si>
  <si>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</si>
  <si>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</si>
  <si>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</si>
  <si>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</si>
  <si>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</si>
  <si>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</si>
  <si>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</si>
  <si>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</si>
  <si>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</si>
  <si>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</si>
  <si>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</si>
  <si>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</si>
  <si>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</si>
  <si>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</si>
  <si>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</si>
  <si>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</si>
  <si>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</si>
  <si>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</si>
  <si>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</si>
  <si>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</si>
  <si>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</si>
  <si>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</si>
  <si>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</si>
  <si>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</si>
  <si>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</si>
  <si>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</si>
  <si>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</si>
  <si>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</si>
  <si>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</si>
  <si>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</si>
  <si>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</si>
  <si>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</si>
  <si>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</si>
  <si>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</si>
  <si>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</si>
  <si>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</si>
  <si>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</si>
  <si>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</si>
  <si>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</si>
  <si>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</si>
  <si>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</si>
  <si>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</si>
  <si>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</si>
  <si>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</si>
  <si>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</si>
  <si>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</si>
  <si>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</si>
  <si>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</si>
  <si>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</si>
  <si>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</si>
  <si>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</si>
  <si>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</si>
  <si>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</si>
  <si>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</si>
  <si>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</si>
  <si>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</si>
  <si>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</si>
  <si>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</si>
  <si>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</si>
  <si>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</si>
  <si>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</si>
  <si>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</si>
  <si>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</si>
  <si>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</si>
  <si>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</si>
  <si>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</si>
  <si>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</si>
  <si>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</si>
  <si>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</si>
  <si>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</si>
  <si>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</si>
  <si>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</si>
  <si>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</si>
  <si>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</si>
  <si>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</si>
  <si>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</si>
  <si>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</si>
  <si>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</si>
  <si>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</si>
  <si>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</si>
  <si>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</si>
  <si>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</si>
  <si>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</si>
  <si>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</si>
  <si>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</si>
  <si>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</si>
  <si>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</si>
  <si>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</si>
  <si>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</si>
  <si>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</si>
  <si>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</si>
  <si>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</si>
  <si>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</si>
  <si>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</si>
  <si>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</si>
  <si>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</si>
  <si>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</si>
  <si>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</si>
  <si>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</si>
  <si>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</si>
  <si>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</si>
  <si>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</si>
  <si>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</si>
  <si>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</si>
  <si>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</si>
  <si>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</si>
  <si>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</si>
  <si>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</si>
  <si>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</si>
  <si>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</si>
  <si>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</si>
  <si>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</si>
  <si>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</si>
  <si>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</si>
  <si>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</si>
  <si>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</si>
  <si>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</si>
  <si>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</si>
  <si>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</si>
  <si>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</si>
  <si>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</si>
  <si>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</si>
  <si>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</si>
  <si>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</si>
  <si>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</si>
  <si>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</si>
  <si>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</si>
  <si>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</si>
  <si>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</si>
  <si>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</si>
  <si>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</si>
  <si>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</si>
  <si>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</si>
  <si>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</si>
  <si>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</si>
  <si>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</si>
  <si>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</si>
  <si>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</si>
  <si>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</si>
  <si>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</si>
  <si>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</si>
  <si>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</si>
  <si>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</si>
  <si>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</si>
  <si>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</si>
  <si>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</si>
  <si>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</si>
  <si>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</si>
  <si>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</si>
  <si>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</si>
  <si>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</si>
  <si>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</si>
  <si>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</si>
  <si>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</si>
  <si>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</si>
  <si>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</si>
  <si>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</si>
  <si>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</si>
  <si>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</si>
  <si>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</si>
  <si>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</si>
  <si>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</si>
  <si>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</si>
  <si>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</si>
  <si>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</si>
  <si>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</si>
  <si>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</si>
  <si>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</si>
  <si>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</si>
  <si>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</si>
  <si>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</si>
  <si>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</si>
  <si>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</si>
  <si>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</si>
  <si>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</si>
  <si>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</si>
  <si>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</si>
  <si>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</si>
  <si>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</si>
  <si>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</si>
  <si>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</si>
  <si>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</si>
  <si>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</si>
  <si>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</si>
  <si>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</si>
  <si>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</si>
  <si>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</si>
  <si>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</si>
  <si>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</si>
  <si>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</si>
  <si>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</si>
  <si>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</si>
  <si>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</si>
  <si>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</si>
  <si>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</si>
  <si>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</si>
  <si>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</si>
  <si>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</si>
  <si>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</si>
  <si>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</si>
  <si>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</si>
  <si>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</si>
  <si>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</si>
  <si>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</si>
  <si>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</si>
  <si>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</si>
  <si>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</si>
  <si>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</si>
  <si>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</si>
  <si>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</si>
  <si>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</si>
  <si>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</si>
  <si>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</si>
  <si>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</si>
  <si>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</si>
  <si>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</si>
  <si>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</si>
  <si>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</si>
  <si>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</si>
  <si>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</si>
  <si>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</si>
  <si>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</si>
  <si>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</si>
  <si>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</si>
  <si>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</si>
  <si>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</si>
  <si>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</si>
  <si>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</si>
  <si>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</si>
  <si>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</si>
  <si>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</si>
  <si>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</si>
  <si>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</si>
  <si>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</si>
  <si>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</si>
  <si>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</si>
  <si>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</si>
  <si>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</si>
  <si>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</si>
  <si>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</si>
  <si>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</si>
  <si>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</si>
  <si>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</si>
  <si>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</si>
  <si>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</si>
  <si>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</si>
  <si>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</si>
  <si>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</si>
  <si>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</si>
  <si>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</si>
  <si>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</si>
  <si>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</si>
  <si>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</si>
  <si>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</si>
  <si>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</si>
  <si>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</si>
  <si>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</si>
  <si>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</si>
  <si>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</si>
  <si>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</si>
  <si>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</si>
  <si>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</si>
  <si>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</si>
  <si>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</si>
  <si>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</si>
  <si>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</si>
  <si>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</si>
  <si>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</si>
  <si>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</si>
  <si>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</si>
  <si>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</si>
  <si>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</si>
  <si>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</si>
  <si>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</si>
  <si>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</si>
  <si>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</si>
  <si>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</si>
  <si>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</si>
  <si>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</si>
  <si>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</si>
  <si>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</si>
  <si>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</si>
  <si>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</si>
  <si>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</si>
  <si>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</si>
  <si>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</si>
  <si>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</si>
  <si>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</si>
  <si>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</si>
  <si>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</si>
  <si>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</si>
  <si>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</si>
  <si>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</si>
  <si>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</si>
  <si>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</si>
  <si>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</si>
  <si>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</si>
  <si>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</si>
  <si>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</si>
  <si>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</si>
  <si>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</si>
  <si>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</si>
  <si>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</si>
  <si>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</si>
  <si>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</si>
  <si>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</si>
  <si>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</si>
  <si>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</si>
  <si>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</si>
  <si>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</si>
  <si>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</si>
  <si>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</si>
  <si>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</si>
  <si>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</si>
  <si>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</si>
  <si>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</si>
  <si>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</si>
  <si>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</si>
  <si>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</si>
  <si>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</si>
  <si>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</si>
  <si>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</si>
  <si>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</si>
  <si>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</si>
  <si>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</si>
  <si>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</si>
  <si>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</si>
  <si>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</si>
  <si>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</si>
  <si>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</si>
  <si>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</si>
  <si>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</si>
  <si>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</si>
  <si>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</si>
  <si>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</si>
  <si>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</si>
  <si>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</si>
  <si>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</si>
  <si>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</si>
  <si>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</si>
  <si>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</si>
  <si>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</si>
  <si>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</si>
  <si>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</si>
  <si>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</si>
  <si>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</si>
  <si>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</si>
  <si>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</si>
  <si>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</si>
  <si>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</si>
  <si>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</si>
  <si>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</si>
  <si>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</si>
  <si>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</si>
  <si>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</si>
  <si>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</si>
  <si>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</si>
  <si>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</si>
  <si>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</si>
  <si>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</si>
  <si>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</si>
  <si>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</si>
  <si>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</si>
  <si>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</si>
  <si>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</si>
  <si>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</si>
  <si>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</si>
  <si>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</si>
  <si>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</si>
  <si>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</si>
  <si>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</si>
  <si>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</si>
  <si>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</si>
  <si>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</si>
  <si>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</si>
  <si>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</si>
  <si>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</si>
  <si>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</si>
  <si>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</si>
  <si>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</si>
  <si>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</si>
  <si>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</si>
  <si>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</si>
  <si>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</si>
  <si>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</si>
  <si>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</si>
  <si>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</si>
  <si>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</si>
  <si>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</si>
  <si>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</si>
  <si>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</si>
  <si>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</si>
  <si>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</si>
  <si>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</si>
  <si>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</si>
  <si>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</si>
  <si>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</si>
  <si>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</si>
  <si>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</si>
  <si>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</si>
  <si>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</si>
  <si>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</si>
  <si>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</si>
  <si>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</si>
  <si>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</si>
  <si>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</si>
  <si>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</si>
  <si>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</si>
  <si>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</si>
  <si>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</si>
  <si>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</si>
  <si>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</si>
  <si>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</si>
  <si>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</si>
  <si>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</si>
  <si>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</si>
  <si>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</si>
  <si>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</si>
  <si>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</si>
  <si>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</si>
  <si>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</si>
  <si>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</si>
  <si>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</si>
  <si>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</si>
  <si>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</si>
  <si>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</si>
  <si>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</si>
  <si>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</si>
  <si>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</si>
  <si>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</si>
  <si>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</si>
  <si>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</si>
  <si>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</si>
  <si>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</si>
  <si>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</si>
  <si>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</si>
  <si>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</si>
  <si>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</si>
  <si>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</si>
  <si>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</si>
  <si>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</si>
  <si>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</si>
  <si>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</si>
  <si>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</si>
  <si>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</si>
  <si>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</si>
  <si>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</si>
  <si>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</si>
  <si>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</si>
  <si>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</si>
  <si>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</si>
  <si>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</si>
  <si>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</si>
  <si>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</si>
  <si>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</si>
  <si>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</si>
  <si>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</si>
  <si>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</si>
  <si>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</si>
  <si>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</si>
  <si>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</si>
  <si>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</si>
  <si>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</si>
  <si>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</si>
  <si>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</si>
  <si>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</si>
  <si>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</si>
  <si>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</si>
  <si>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</si>
  <si>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</si>
  <si>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</si>
  <si>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</si>
  <si>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</si>
  <si>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</si>
  <si>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</si>
  <si>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</si>
  <si>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</si>
  <si>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</si>
  <si>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</si>
  <si>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</si>
  <si>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</si>
  <si>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</si>
  <si>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</si>
  <si>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</si>
  <si>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</si>
  <si>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</si>
  <si>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</si>
  <si>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</si>
  <si>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</si>
  <si>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</si>
  <si>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</si>
  <si>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</si>
  <si>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</si>
  <si>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</si>
  <si>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</si>
  <si>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</si>
  <si>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</si>
  <si>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</si>
  <si>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</si>
  <si>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</si>
  <si>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</si>
  <si>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</si>
  <si>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</si>
  <si>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</si>
  <si>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</si>
  <si>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</si>
  <si>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</si>
  <si>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</si>
  <si>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</si>
  <si>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</si>
  <si>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</si>
  <si>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</si>
  <si>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</si>
  <si>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</si>
  <si>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</si>
  <si>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</si>
  <si>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</si>
  <si>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</si>
  <si>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</si>
  <si>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</si>
  <si>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</si>
  <si>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</si>
  <si>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</si>
  <si>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</si>
  <si>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</si>
  <si>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</si>
  <si>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</si>
  <si>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</si>
  <si>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</si>
  <si>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</si>
  <si>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</si>
  <si>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</si>
  <si>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</si>
  <si>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</si>
  <si>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</si>
  <si>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</si>
  <si>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</si>
  <si>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</si>
  <si>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</si>
  <si>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</si>
  <si>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</si>
  <si>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</si>
  <si>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</si>
  <si>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</si>
  <si>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</si>
  <si>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</si>
  <si>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</si>
  <si>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</si>
  <si>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</si>
  <si>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</si>
  <si>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</si>
  <si>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</si>
  <si>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</si>
  <si>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</si>
  <si>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</si>
  <si>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</si>
  <si>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</si>
  <si>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</si>
  <si>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</si>
  <si>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</si>
  <si>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</si>
  <si>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</si>
  <si>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</si>
  <si>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</si>
  <si>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</si>
  <si>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</si>
  <si>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</si>
  <si>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</si>
  <si>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</si>
  <si>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</si>
  <si>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</si>
  <si>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</si>
  <si>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</si>
  <si>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</si>
  <si>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</si>
  <si>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</si>
  <si>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</si>
  <si>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</si>
  <si>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</si>
  <si>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</si>
  <si>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</si>
  <si>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</si>
  <si>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</si>
  <si>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</si>
  <si>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</si>
  <si>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</si>
  <si>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</si>
  <si>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</si>
  <si>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</si>
  <si>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</si>
  <si>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</si>
  <si>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</si>
  <si>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</si>
  <si>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</si>
  <si>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</si>
  <si>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</si>
  <si>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</si>
  <si>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</si>
  <si>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</si>
  <si>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</si>
  <si>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</si>
  <si>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</si>
  <si>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</si>
  <si>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</si>
  <si>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</si>
  <si>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</si>
  <si>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</si>
  <si>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</si>
  <si>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</si>
  <si>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</si>
  <si>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</si>
  <si>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</si>
  <si>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</si>
  <si>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</si>
  <si>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</si>
  <si>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</si>
  <si>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</si>
  <si>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</si>
  <si>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</si>
  <si>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</si>
  <si>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</si>
  <si>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</si>
  <si>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</si>
  <si>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</si>
  <si>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</si>
  <si>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</si>
  <si>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</si>
  <si>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</si>
  <si>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</si>
  <si>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</si>
  <si>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</si>
  <si>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</si>
  <si>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</si>
  <si>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</si>
  <si>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</si>
  <si>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</si>
  <si>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</si>
  <si>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</si>
  <si>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</si>
  <si>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</si>
  <si>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</si>
  <si>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</si>
  <si>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</si>
  <si>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</si>
  <si>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</si>
  <si>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</si>
  <si>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</si>
  <si>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</si>
  <si>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</si>
  <si>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</si>
  <si>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</si>
  <si>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</si>
  <si>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</si>
  <si>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</si>
  <si>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</si>
  <si>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</si>
  <si>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</si>
  <si>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</si>
  <si>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</si>
  <si>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</si>
  <si>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</si>
  <si>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</si>
  <si>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</si>
  <si>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</si>
  <si>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</si>
  <si>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</si>
  <si>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</si>
  <si>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</si>
  <si>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</si>
  <si>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</si>
  <si>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</si>
  <si>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</si>
  <si>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</si>
  <si>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</si>
  <si>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</si>
  <si>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</si>
  <si>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</si>
  <si>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</si>
  <si>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</si>
  <si>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</si>
  <si>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</si>
  <si>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</si>
  <si>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</si>
  <si>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</si>
  <si>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</si>
  <si>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</si>
  <si>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</si>
  <si>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</si>
  <si>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</si>
  <si>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</si>
  <si>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</si>
  <si>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</si>
  <si>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</si>
  <si>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</si>
  <si>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</si>
  <si>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</si>
  <si>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</si>
  <si>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</si>
  <si>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</si>
  <si>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</si>
  <si>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</si>
  <si>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</si>
  <si>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</si>
  <si>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</si>
  <si>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</si>
  <si>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</si>
  <si>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</si>
  <si>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</si>
  <si>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</si>
  <si>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</si>
  <si>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</si>
  <si>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</si>
  <si>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</si>
  <si>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</si>
  <si>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</si>
  <si>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</si>
  <si>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</si>
  <si>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</si>
  <si>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</si>
  <si>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</si>
  <si>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</si>
  <si>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</si>
  <si>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</si>
  <si>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</si>
  <si>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</si>
  <si>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</si>
  <si>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</si>
  <si>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</si>
  <si>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</si>
  <si>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</si>
  <si>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</si>
  <si>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</si>
  <si>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</si>
  <si>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</si>
  <si>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</si>
  <si>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</si>
  <si>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</si>
  <si>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</si>
  <si>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</si>
  <si>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</si>
  <si>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</si>
  <si>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</si>
  <si>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</si>
  <si>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</si>
  <si>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</si>
  <si>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</si>
  <si>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</si>
  <si>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</si>
  <si>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</si>
  <si>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</si>
  <si>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</si>
  <si>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</si>
  <si>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</si>
  <si>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</si>
  <si>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</si>
  <si>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</si>
  <si>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</si>
  <si>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</si>
  <si>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</si>
  <si>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</si>
  <si>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</si>
  <si>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</si>
  <si>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</si>
  <si>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</si>
  <si>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</si>
  <si>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</si>
  <si>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</si>
  <si>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</si>
  <si>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</si>
  <si>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</si>
  <si>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</si>
  <si>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</si>
  <si>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</si>
  <si>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</si>
  <si>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</si>
  <si>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</si>
  <si>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</si>
  <si>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</si>
  <si>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</si>
  <si>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</si>
  <si>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</si>
  <si>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</si>
  <si>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</si>
  <si>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</si>
  <si>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</si>
  <si>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</si>
  <si>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</si>
  <si>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</si>
  <si>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</si>
  <si>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</si>
  <si>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</si>
  <si>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</si>
  <si>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</si>
  <si>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</si>
  <si>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</si>
  <si>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</si>
  <si>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</si>
  <si>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</si>
  <si>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</si>
  <si>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</si>
  <si>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</si>
  <si>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</si>
  <si>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</si>
  <si>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</si>
  <si>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</si>
  <si>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</si>
  <si>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</si>
  <si>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</si>
  <si>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</si>
  <si>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</si>
  <si>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</si>
  <si>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</si>
  <si>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</si>
  <si>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</si>
  <si>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</si>
  <si>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</si>
  <si>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</si>
  <si>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</si>
  <si>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</si>
  <si>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</si>
  <si>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</si>
  <si>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</si>
  <si>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</si>
  <si>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</si>
  <si>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</si>
  <si>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</si>
  <si>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</si>
  <si>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</si>
  <si>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</si>
  <si>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</si>
  <si>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</si>
  <si>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</si>
  <si>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</si>
  <si>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</si>
  <si>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</si>
  <si>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</si>
  <si>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</si>
  <si>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</si>
  <si>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</si>
  <si>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</si>
  <si>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</si>
  <si>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</si>
  <si>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</si>
  <si>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</si>
  <si>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</si>
  <si>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</si>
  <si>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</si>
  <si>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</si>
  <si>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</si>
  <si>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</si>
  <si>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</si>
  <si>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</si>
  <si>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</si>
  <si>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</si>
  <si>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</si>
  <si>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</si>
  <si>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</si>
  <si>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</si>
  <si>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</si>
  <si>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</si>
  <si>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</si>
  <si>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</si>
  <si>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</si>
  <si>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</si>
  <si>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</si>
  <si>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</si>
  <si>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</si>
  <si>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</si>
  <si>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</si>
  <si>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</si>
  <si>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</si>
  <si>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</si>
  <si>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</si>
  <si>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</si>
  <si>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</si>
  <si>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</si>
  <si>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</si>
  <si>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</si>
  <si>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</si>
  <si>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</si>
  <si>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</si>
  <si>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</si>
  <si>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</si>
  <si>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</si>
  <si>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</si>
  <si>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</si>
  <si>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</si>
  <si>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</si>
  <si>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</si>
  <si>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</si>
  <si>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</si>
  <si>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</si>
  <si>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</si>
  <si>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</si>
  <si>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</si>
  <si>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</si>
  <si>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</si>
  <si>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</si>
  <si>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</si>
  <si>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</si>
  <si>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</si>
  <si>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</si>
  <si>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</si>
  <si>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</si>
  <si>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</si>
  <si>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</si>
  <si>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</si>
  <si>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</si>
  <si>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</si>
  <si>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</si>
  <si>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</si>
  <si>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</si>
  <si>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</si>
  <si>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</si>
  <si>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</si>
  <si>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</si>
  <si>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</si>
  <si>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</si>
  <si>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</si>
  <si>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</si>
  <si>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</si>
  <si>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</si>
  <si>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</si>
  <si>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</si>
  <si>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</si>
  <si>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</si>
  <si>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</si>
  <si>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</si>
  <si>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</si>
  <si>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</si>
  <si>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</si>
  <si>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</si>
  <si>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</si>
  <si>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</si>
  <si>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</si>
  <si>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</si>
  <si>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</si>
  <si>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</si>
  <si>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</si>
  <si>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</si>
  <si>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</si>
  <si>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</si>
  <si>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</si>
  <si>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</si>
  <si>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</si>
  <si>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</si>
  <si>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</si>
  <si>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</si>
  <si>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</si>
  <si>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</si>
  <si>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</si>
  <si>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</si>
  <si>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</si>
  <si>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</si>
  <si>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</si>
  <si>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</si>
  <si>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</si>
  <si>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</si>
  <si>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</si>
  <si>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</si>
  <si>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</si>
  <si>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</si>
  <si>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</si>
  <si>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</si>
  <si>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</si>
  <si>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</si>
  <si>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</si>
  <si>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</si>
  <si>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</si>
  <si>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</si>
  <si>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</si>
  <si>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</si>
  <si>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</si>
  <si>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</si>
  <si>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</si>
  <si>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</si>
  <si>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</si>
  <si>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</si>
  <si>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</si>
  <si>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</si>
  <si>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</si>
  <si>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</si>
  <si>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</si>
  <si>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</si>
  <si>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</si>
  <si>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</si>
  <si>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</si>
  <si>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</si>
  <si>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</si>
  <si>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</si>
  <si>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</si>
  <si>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</si>
  <si>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</si>
  <si>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</si>
  <si>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</si>
  <si>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</si>
  <si>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</si>
  <si>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</si>
  <si>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</si>
  <si>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</si>
  <si>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</si>
  <si>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</si>
  <si>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</si>
  <si>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</si>
  <si>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</si>
  <si>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</si>
  <si>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</si>
  <si>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</si>
  <si>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</si>
  <si>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</si>
  <si>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</si>
  <si>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</si>
  <si>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</si>
  <si>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</si>
  <si>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</si>
  <si>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</si>
  <si>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</si>
  <si>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</si>
  <si>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</si>
  <si>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</si>
  <si>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</si>
  <si>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</si>
  <si>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</si>
  <si>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</si>
  <si>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</si>
  <si>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</si>
  <si>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</si>
  <si>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</si>
  <si>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</si>
  <si>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</si>
  <si>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</si>
  <si>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</si>
  <si>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</si>
  <si>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</si>
  <si>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</si>
  <si>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</si>
  <si>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</si>
  <si>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</si>
  <si>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</si>
  <si>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</si>
  <si>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</si>
  <si>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</si>
  <si>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</si>
  <si>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</si>
  <si>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</si>
  <si>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</si>
  <si>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</si>
  <si>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</si>
  <si>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</si>
  <si>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</si>
  <si>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</si>
  <si>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</si>
  <si>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</si>
  <si>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</si>
  <si>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</si>
  <si>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</si>
  <si>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</si>
  <si>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</si>
  <si>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</si>
  <si>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</si>
  <si>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</si>
  <si>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</si>
  <si>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</si>
  <si>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</si>
  <si>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</si>
  <si>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</si>
  <si>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</si>
  <si>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</si>
  <si>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</si>
  <si>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</si>
  <si>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</si>
  <si>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</si>
  <si>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</si>
  <si>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</si>
  <si>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</si>
  <si>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</si>
  <si>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</si>
  <si>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</si>
  <si>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</si>
  <si>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</si>
  <si>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</si>
  <si>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</si>
  <si>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</si>
  <si>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</si>
  <si>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</si>
  <si>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</si>
  <si>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</si>
  <si>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</si>
  <si>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</si>
  <si>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</si>
  <si>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</si>
  <si>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</si>
  <si>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</si>
  <si>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</si>
  <si>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</si>
  <si>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</si>
  <si>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</si>
  <si>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</si>
  <si>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</si>
  <si>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</si>
  <si>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</si>
  <si>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</si>
  <si>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</si>
  <si>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</si>
  <si>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</si>
  <si>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</si>
  <si>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</si>
  <si>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</si>
  <si>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</si>
  <si>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</si>
  <si>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</si>
  <si>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</si>
  <si>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</si>
  <si>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</si>
  <si>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</si>
  <si>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</si>
  <si>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</si>
  <si>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</si>
  <si>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</si>
  <si>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</si>
  <si>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</si>
  <si>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</si>
  <si>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</si>
  <si>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</si>
  <si>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</si>
  <si>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</si>
  <si>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</si>
  <si>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</si>
  <si>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</si>
  <si>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</si>
  <si>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</si>
  <si>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</si>
  <si>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</si>
  <si>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</si>
  <si>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</si>
  <si>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</si>
  <si>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</si>
  <si>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</si>
  <si>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</si>
  <si>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</si>
  <si>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</si>
  <si>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</si>
  <si>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</si>
  <si>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</si>
  <si>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</si>
  <si>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</si>
  <si>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</si>
  <si>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</si>
  <si>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</si>
  <si>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</si>
  <si>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</si>
  <si>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</si>
  <si>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</si>
  <si>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</si>
  <si>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</si>
  <si>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</si>
  <si>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</si>
  <si>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</si>
  <si>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</si>
  <si>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</si>
  <si>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</si>
  <si>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</si>
  <si>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</si>
  <si>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</si>
  <si>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</si>
  <si>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</si>
  <si>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</si>
  <si>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</si>
  <si>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</si>
  <si>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</si>
  <si>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</si>
  <si>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</si>
  <si>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</si>
  <si>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</si>
  <si>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</si>
  <si>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</si>
  <si>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</si>
  <si>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</si>
  <si>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</si>
  <si>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</si>
  <si>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</si>
  <si>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</si>
  <si>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</si>
  <si>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</si>
  <si>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</si>
  <si>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</si>
  <si>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</si>
  <si>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</si>
  <si>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</si>
  <si>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</si>
  <si>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</si>
  <si>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</si>
  <si>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</si>
  <si>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</si>
  <si>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</si>
  <si>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</si>
  <si>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</si>
  <si>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</si>
  <si>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</si>
  <si>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</si>
  <si>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</si>
  <si>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</si>
  <si>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</si>
  <si>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</si>
  <si>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</si>
  <si>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</si>
  <si>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</si>
  <si>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</si>
  <si>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</si>
  <si>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</si>
  <si>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</si>
  <si>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</si>
  <si>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</si>
  <si>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</si>
  <si>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</si>
  <si>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</si>
  <si>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</si>
  <si>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</si>
  <si>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</si>
  <si>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</si>
  <si>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</si>
  <si>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</si>
  <si>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</si>
  <si>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</si>
  <si>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</si>
  <si>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</si>
  <si>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</si>
  <si>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</si>
  <si>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</si>
  <si>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</si>
  <si>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</si>
  <si>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</si>
  <si>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</si>
  <si>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</si>
  <si>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</si>
  <si>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</si>
  <si>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</si>
  <si>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</si>
  <si>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</si>
  <si>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</si>
  <si>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</si>
  <si>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</si>
  <si>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</si>
  <si>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</si>
  <si>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</si>
  <si>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</si>
  <si>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</si>
  <si>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</si>
  <si>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</si>
  <si>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</si>
  <si>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</si>
  <si>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</si>
  <si>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</si>
  <si>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</si>
  <si>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</si>
  <si>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</si>
  <si>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</si>
  <si>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</si>
  <si>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</si>
  <si>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</si>
  <si>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</si>
  <si>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</si>
  <si>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</si>
  <si>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</si>
  <si>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</si>
  <si>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</si>
  <si>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</si>
  <si>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</si>
  <si>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</si>
  <si>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</si>
  <si>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</si>
  <si>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</si>
  <si>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</si>
  <si>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</si>
  <si>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</si>
  <si>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</si>
  <si>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</si>
  <si>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</si>
  <si>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</si>
  <si>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</si>
  <si>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</si>
  <si>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</si>
  <si>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</si>
  <si>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</si>
  <si>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</si>
  <si>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</si>
  <si>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</si>
  <si>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</si>
  <si>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</si>
  <si>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</si>
  <si>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</si>
  <si>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</si>
  <si>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</si>
  <si>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</si>
  <si>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</si>
  <si>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</si>
  <si>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</si>
  <si>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</si>
  <si>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</si>
  <si>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</si>
  <si>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</si>
  <si>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</si>
  <si>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</si>
  <si>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</si>
  <si>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</si>
  <si>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</si>
  <si>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</si>
  <si>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</si>
  <si>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</si>
  <si>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</si>
  <si>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</si>
  <si>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</si>
  <si>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</si>
  <si>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</si>
  <si>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</si>
  <si>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</si>
  <si>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</si>
  <si>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</si>
  <si>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</si>
  <si>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</si>
  <si>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</si>
  <si>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</si>
  <si>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</si>
  <si>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</si>
  <si>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</si>
  <si>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</si>
  <si>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</si>
  <si>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</si>
  <si>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</si>
  <si>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</si>
  <si>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</si>
  <si>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</si>
  <si>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</si>
  <si>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</si>
  <si>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</si>
  <si>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</si>
  <si>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</si>
  <si>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</si>
  <si>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</si>
  <si>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</si>
  <si>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</si>
  <si>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</si>
  <si>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</si>
  <si>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</si>
  <si>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</si>
  <si>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</si>
  <si>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</si>
  <si>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</si>
  <si>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</si>
  <si>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</si>
  <si>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</si>
  <si>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</si>
  <si>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</si>
  <si>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</si>
  <si>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</si>
  <si>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</si>
  <si>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</si>
  <si>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</si>
  <si>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</si>
  <si>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</si>
  <si>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</si>
  <si>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</si>
  <si>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</si>
  <si>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</si>
  <si>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</si>
  <si>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</si>
  <si>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</si>
  <si>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</si>
  <si>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</si>
  <si>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</si>
  <si>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</si>
  <si>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</si>
  <si>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</si>
  <si>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</si>
  <si>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</si>
  <si>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</si>
  <si>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</si>
  <si>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</si>
  <si>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</si>
  <si>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</si>
  <si>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</si>
  <si>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</si>
  <si>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</si>
  <si>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</si>
  <si>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</si>
  <si>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</si>
  <si>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</si>
  <si>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</si>
  <si>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</si>
  <si>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</si>
  <si>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</si>
  <si>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</si>
  <si>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</si>
  <si>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</si>
  <si>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</si>
  <si>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</si>
  <si>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</si>
  <si>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</si>
  <si>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</si>
  <si>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</si>
  <si>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</si>
  <si>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</si>
  <si>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</si>
  <si>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</si>
  <si>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</si>
  <si>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</si>
  <si>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</si>
  <si>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</si>
  <si>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</si>
  <si>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</si>
  <si>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</si>
  <si>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</si>
  <si>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</si>
  <si>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</si>
  <si>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</si>
  <si>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</si>
  <si>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</si>
  <si>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</si>
  <si>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</si>
  <si>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</si>
  <si>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</si>
  <si>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</si>
  <si>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</si>
  <si>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</si>
  <si>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</si>
  <si>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</si>
  <si>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</si>
  <si>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</si>
  <si>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</si>
  <si>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</si>
  <si>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</si>
  <si>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</si>
  <si>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</si>
  <si>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</si>
  <si>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</si>
  <si>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</si>
  <si>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</si>
  <si>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</si>
  <si>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</si>
  <si>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</si>
  <si>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</si>
  <si>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</si>
  <si>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</si>
  <si>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</si>
  <si>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</si>
  <si>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</si>
  <si>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</si>
  <si>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</si>
  <si>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</si>
  <si>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</si>
  <si>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</si>
  <si>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</si>
  <si>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</si>
  <si>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</si>
  <si>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</si>
  <si>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</si>
  <si>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</si>
  <si>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</si>
  <si>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</si>
  <si>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</si>
  <si>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</si>
  <si>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</si>
  <si>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</si>
  <si>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</si>
  <si>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</si>
  <si>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</si>
  <si>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</si>
  <si>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</si>
  <si>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</si>
  <si>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</si>
  <si>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</si>
  <si>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</si>
  <si>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</si>
  <si>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</si>
  <si>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</si>
  <si>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</si>
  <si>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</si>
  <si>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</si>
  <si>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</si>
  <si>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</si>
  <si>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</si>
  <si>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</si>
  <si>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</si>
  <si>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</si>
  <si>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</si>
  <si>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</si>
  <si>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</si>
  <si>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</si>
  <si>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</si>
  <si>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</si>
  <si>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</si>
  <si>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</si>
  <si>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</si>
  <si>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</si>
  <si>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</si>
  <si>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</si>
  <si>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</si>
  <si>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</si>
  <si>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</si>
  <si>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</si>
  <si>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</si>
  <si>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</si>
  <si>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</si>
  <si>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</si>
  <si>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</si>
  <si>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</si>
  <si>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</si>
  <si>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</si>
  <si>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</si>
  <si>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</si>
  <si>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</si>
  <si>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</si>
  <si>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</si>
  <si>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</si>
  <si>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</si>
  <si>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</si>
  <si>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</si>
  <si>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</si>
  <si>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</si>
  <si>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</si>
  <si>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</si>
  <si>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</si>
  <si>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</si>
  <si>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</si>
  <si>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</si>
  <si>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</si>
  <si>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</si>
  <si>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</si>
  <si>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</si>
  <si>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</si>
  <si>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</si>
  <si>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</si>
  <si>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</si>
  <si>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</si>
  <si>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</si>
  <si>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</si>
  <si>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</si>
  <si>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</si>
  <si>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</si>
  <si>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</si>
  <si>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</si>
  <si>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</si>
  <si>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</si>
  <si>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</si>
  <si>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</si>
  <si>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</si>
  <si>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</si>
  <si>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</si>
  <si>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</si>
  <si>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</si>
  <si>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</si>
  <si>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</si>
  <si>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</si>
  <si>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</si>
  <si>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</si>
  <si>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</si>
  <si>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</si>
  <si>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</si>
  <si>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</si>
  <si>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</si>
  <si>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</si>
  <si>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</si>
  <si>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</si>
  <si>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</si>
  <si>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</si>
  <si>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</si>
  <si>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</si>
  <si>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</si>
  <si>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</si>
  <si>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</si>
  <si>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</si>
  <si>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</si>
  <si>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</si>
  <si>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</si>
  <si>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</si>
  <si>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</si>
  <si>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</si>
  <si>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</si>
  <si>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</si>
  <si>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</si>
  <si>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</si>
  <si>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</si>
  <si>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</si>
  <si>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</si>
  <si>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</si>
  <si>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</si>
  <si>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</si>
  <si>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</si>
  <si>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</si>
  <si>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</si>
  <si>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</si>
  <si>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</si>
  <si>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</si>
  <si>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</si>
  <si>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</si>
  <si>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</si>
  <si>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</si>
  <si>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</si>
  <si>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</si>
  <si>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</si>
  <si>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</si>
  <si>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</si>
  <si>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</si>
  <si>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</si>
  <si>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</si>
  <si>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</si>
  <si>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</si>
  <si>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</si>
  <si>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</si>
  <si>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</si>
  <si>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</si>
  <si>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</si>
  <si>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</si>
  <si>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</si>
  <si>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</si>
  <si>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</si>
  <si>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</si>
  <si>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</si>
  <si>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</si>
  <si>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</si>
  <si>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</si>
  <si>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</si>
  <si>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</si>
  <si>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</si>
  <si>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</si>
  <si>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</si>
  <si>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</si>
  <si>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</si>
  <si>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</si>
  <si>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</si>
  <si>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</si>
  <si>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</si>
  <si>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</si>
  <si>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</si>
  <si>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</si>
  <si>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</si>
  <si>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</si>
  <si>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</si>
  <si>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</si>
  <si>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</si>
  <si>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</si>
  <si>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</si>
  <si>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</si>
  <si>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</si>
  <si>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</si>
  <si>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</si>
  <si>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</si>
  <si>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</si>
  <si>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</si>
  <si>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</si>
  <si>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</si>
  <si>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</si>
  <si>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</si>
  <si>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</si>
  <si>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</si>
  <si>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</si>
  <si>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</si>
  <si>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</si>
  <si>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</si>
  <si>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</si>
  <si>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</si>
  <si>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</si>
  <si>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</si>
  <si>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</si>
  <si>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</si>
  <si>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</si>
  <si>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</si>
  <si>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</si>
  <si>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</si>
  <si>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</si>
  <si>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</si>
  <si>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</si>
  <si>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</si>
  <si>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</si>
  <si>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</si>
  <si>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</si>
  <si>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</si>
  <si>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</si>
  <si>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</si>
  <si>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</si>
  <si>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</si>
  <si>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</si>
  <si>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</si>
  <si>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</si>
  <si>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</si>
  <si>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</si>
  <si>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</si>
  <si>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</si>
  <si>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</si>
  <si>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</si>
  <si>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</si>
  <si>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</si>
  <si>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</si>
  <si>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</si>
  <si>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</si>
  <si>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</si>
  <si>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</si>
  <si>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</si>
  <si>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</si>
  <si>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</si>
  <si>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</si>
  <si>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</si>
  <si>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</si>
  <si>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</si>
  <si>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</si>
  <si>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</si>
  <si>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</si>
  <si>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</si>
  <si>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</si>
  <si>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</si>
  <si>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</si>
  <si>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</si>
  <si>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</si>
  <si>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</si>
  <si>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</si>
  <si>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</si>
  <si>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</si>
  <si>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</si>
  <si>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</si>
  <si>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</si>
  <si>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</si>
  <si>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</si>
  <si>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</si>
  <si>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</si>
  <si>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</si>
  <si>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</si>
  <si>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</si>
  <si>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</si>
  <si>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</si>
  <si>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</si>
  <si>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</si>
  <si>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</si>
  <si>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</si>
  <si>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</si>
  <si>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</si>
  <si>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</si>
  <si>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</si>
  <si>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</si>
  <si>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</si>
  <si>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</si>
  <si>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</si>
  <si>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</si>
  <si>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</si>
  <si>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</si>
  <si>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</si>
  <si>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</si>
  <si>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</si>
  <si>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</si>
  <si>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</si>
  <si>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</si>
  <si>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</si>
  <si>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</si>
  <si>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</si>
  <si>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</si>
  <si>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</si>
  <si>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</si>
  <si>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</si>
  <si>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</si>
  <si>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</si>
  <si>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</si>
  <si>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</si>
  <si>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</si>
  <si>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</si>
  <si>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</si>
  <si>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</si>
  <si>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</si>
  <si>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</si>
  <si>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</si>
  <si>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</si>
  <si>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</si>
  <si>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</si>
  <si>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</si>
  <si>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</si>
  <si>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</si>
  <si>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</si>
  <si>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</si>
  <si>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</si>
  <si>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</si>
  <si>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</si>
  <si>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</si>
  <si>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</si>
  <si>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</si>
  <si>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</si>
  <si>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</si>
  <si>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</si>
  <si>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</si>
  <si>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</si>
  <si>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</si>
  <si>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</si>
  <si>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</si>
  <si>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</si>
  <si>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</si>
  <si>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</si>
  <si>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</si>
  <si>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</si>
  <si>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</si>
  <si>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</si>
  <si>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</si>
  <si>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</si>
  <si>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</si>
  <si>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</si>
  <si>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</si>
  <si>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</si>
  <si>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</si>
  <si>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</si>
  <si>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</si>
  <si>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</si>
  <si>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</si>
  <si>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</si>
  <si>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</si>
  <si>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</si>
  <si>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</si>
  <si>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</si>
  <si>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</si>
  <si>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</si>
  <si>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</si>
  <si>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</si>
  <si>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</si>
  <si>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</si>
  <si>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</si>
  <si>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</si>
  <si>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</si>
  <si>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</si>
  <si>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</si>
  <si>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</si>
  <si>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</si>
  <si>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</si>
  <si>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</si>
  <si>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</si>
  <si>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</si>
  <si>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</si>
  <si>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</si>
  <si>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</si>
  <si>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</si>
  <si>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</si>
  <si>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</si>
  <si>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</si>
  <si>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</si>
  <si>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</si>
  <si>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</si>
  <si>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</si>
  <si>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</si>
  <si>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</si>
  <si>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</si>
  <si>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</si>
  <si>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</si>
  <si>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</si>
  <si>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</si>
  <si>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</si>
  <si>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</si>
  <si>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</si>
  <si>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</si>
  <si>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</si>
  <si>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</si>
  <si>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</si>
  <si>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</si>
  <si>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</si>
  <si>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</si>
  <si>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</si>
  <si>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</si>
  <si>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</si>
  <si>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</si>
  <si>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</si>
  <si>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</si>
  <si>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</si>
  <si>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</si>
  <si>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</si>
  <si>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</si>
  <si>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</si>
  <si>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</si>
  <si>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</si>
  <si>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</si>
  <si>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</si>
  <si>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</si>
  <si>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</si>
  <si>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</si>
  <si>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</si>
  <si>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</si>
  <si>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</si>
  <si>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</si>
  <si>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</si>
  <si>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</si>
  <si>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</si>
  <si>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</si>
  <si>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</si>
  <si>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</si>
  <si>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</si>
  <si>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</si>
  <si>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</si>
  <si>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</si>
  <si>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</si>
  <si>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</si>
  <si>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</si>
  <si>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</si>
  <si>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</si>
  <si>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</si>
  <si>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</si>
  <si>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</si>
  <si>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</si>
  <si>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</si>
  <si>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</si>
  <si>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</si>
  <si>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</si>
  <si>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</si>
  <si>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</si>
  <si>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</si>
  <si>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</si>
  <si>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</si>
  <si>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</si>
  <si>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</si>
  <si>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</si>
  <si>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</si>
  <si>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</si>
  <si>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</si>
  <si>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</si>
  <si>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</si>
  <si>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</si>
  <si>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</si>
  <si>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</si>
  <si>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</si>
  <si>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</si>
  <si>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</si>
  <si>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</si>
  <si>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</si>
  <si>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</si>
  <si>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</si>
  <si>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</si>
  <si>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</si>
  <si>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</si>
  <si>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</si>
  <si>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</si>
  <si>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</si>
  <si>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</si>
  <si>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</si>
  <si>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</si>
  <si>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</si>
  <si>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</si>
  <si>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</si>
  <si>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</si>
  <si>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</si>
  <si>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</si>
  <si>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</si>
  <si>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</si>
  <si>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</si>
  <si>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</si>
  <si>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</si>
  <si>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</si>
  <si>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</si>
  <si>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</si>
  <si>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</si>
  <si>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</si>
  <si>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</si>
  <si>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</si>
  <si>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</si>
  <si>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</si>
  <si>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</si>
  <si>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</si>
  <si>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</si>
  <si>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</si>
  <si>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</si>
  <si>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</si>
  <si>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</si>
  <si>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</si>
  <si>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</si>
  <si>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</si>
  <si>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</si>
  <si>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</si>
  <si>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</si>
  <si>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</si>
  <si>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</si>
  <si>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</si>
  <si>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</si>
  <si>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</si>
  <si>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</si>
  <si>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</si>
  <si>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</si>
  <si>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</si>
  <si>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</si>
  <si>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</si>
  <si>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</si>
  <si>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</si>
  <si>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</si>
  <si>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</si>
  <si>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</si>
  <si>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</si>
  <si>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</si>
  <si>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</si>
  <si>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</si>
  <si>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</si>
  <si>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</si>
  <si>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</si>
  <si>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</si>
  <si>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</si>
  <si>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</si>
  <si>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</si>
  <si>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</si>
  <si>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</si>
  <si>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</si>
  <si>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</si>
  <si>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</si>
  <si>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</si>
  <si>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</si>
  <si>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</si>
  <si>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</si>
  <si>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</si>
  <si>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</si>
  <si>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</si>
  <si>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</si>
  <si>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</si>
  <si>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</si>
  <si>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</si>
  <si>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</si>
  <si>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</si>
  <si>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</si>
  <si>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</si>
  <si>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</si>
  <si>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</si>
  <si>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</si>
  <si>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</si>
  <si>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</si>
  <si>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</si>
  <si>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</si>
  <si>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</si>
  <si>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</si>
  <si>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</si>
  <si>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</si>
  <si>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</si>
  <si>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</si>
  <si>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</si>
  <si>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</si>
  <si>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</si>
  <si>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</si>
  <si>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</si>
  <si>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</si>
  <si>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</si>
  <si>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</si>
  <si>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</si>
  <si>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</si>
  <si>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</si>
  <si>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</si>
  <si>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</si>
  <si>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</si>
  <si>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</si>
  <si>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</si>
  <si>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</si>
  <si>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</si>
  <si>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</si>
  <si>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</si>
  <si>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</si>
  <si>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</si>
  <si>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</si>
  <si>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</si>
  <si>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</si>
  <si>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</si>
  <si>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</si>
  <si>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</si>
  <si>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</si>
  <si>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</si>
  <si>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</si>
  <si>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</si>
  <si>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</si>
  <si>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</si>
  <si>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</si>
  <si>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</si>
  <si>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</si>
  <si>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</si>
  <si>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</si>
  <si>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</si>
  <si>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</si>
  <si>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</si>
  <si>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</si>
  <si>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</si>
  <si>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</si>
  <si>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</si>
  <si>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</si>
  <si>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</si>
  <si>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</si>
  <si>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</si>
  <si>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</si>
  <si>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</si>
  <si>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</si>
  <si>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</si>
  <si>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</si>
  <si>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</si>
  <si>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</si>
  <si>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</si>
  <si>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</si>
  <si>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</si>
  <si>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</si>
  <si>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</si>
  <si>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</si>
  <si>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</si>
  <si>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</si>
  <si>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</si>
  <si>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</si>
  <si>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</si>
  <si>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</si>
  <si>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</si>
  <si>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</si>
  <si>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</si>
  <si>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</si>
  <si>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</si>
  <si>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</si>
  <si>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</si>
  <si>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</si>
  <si>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</si>
  <si>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</si>
  <si>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</si>
  <si>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</si>
  <si>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</si>
  <si>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</si>
  <si>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</si>
  <si>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</si>
  <si>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</si>
  <si>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</si>
  <si>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</si>
  <si>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</si>
  <si>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</si>
  <si>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</si>
  <si>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</si>
  <si>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</si>
  <si>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</si>
  <si>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</si>
  <si>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</si>
  <si>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</si>
  <si>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</si>
  <si>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</si>
  <si>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</si>
  <si>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</si>
  <si>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</si>
  <si>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</si>
  <si>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</si>
  <si>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</si>
  <si>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</si>
  <si>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</si>
  <si>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</si>
  <si>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</si>
  <si>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</si>
  <si>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</si>
  <si>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</si>
  <si>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</si>
  <si>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</si>
  <si>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</si>
  <si>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</si>
  <si>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</si>
  <si>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</si>
  <si>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</si>
  <si>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</si>
  <si>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</si>
  <si>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</si>
  <si>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</si>
  <si>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</si>
  <si>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</si>
  <si>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</si>
  <si>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</si>
  <si>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</si>
  <si>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</si>
  <si>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</si>
  <si>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</si>
  <si>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</si>
  <si>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</si>
  <si>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</si>
  <si>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</si>
  <si>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</si>
  <si>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</si>
  <si>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</si>
  <si>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</si>
  <si>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</si>
  <si>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</si>
  <si>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</si>
  <si>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</si>
  <si>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</si>
  <si>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</si>
  <si>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</si>
  <si>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</si>
  <si>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</si>
  <si>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</si>
  <si>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</si>
  <si>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</si>
  <si>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</si>
  <si>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</si>
  <si>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</si>
  <si>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</si>
  <si>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</si>
  <si>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</si>
  <si>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</si>
  <si>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</si>
  <si>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</si>
  <si>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</si>
  <si>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</si>
  <si>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</si>
  <si>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</si>
  <si>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</si>
  <si>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</si>
  <si>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</si>
  <si>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</si>
  <si>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</si>
  <si>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</si>
  <si>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</si>
  <si>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</si>
  <si>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</si>
  <si>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</si>
  <si>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</si>
  <si>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</si>
  <si>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</si>
  <si>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</si>
  <si>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</si>
  <si>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</si>
  <si>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</si>
  <si>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</si>
  <si>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</si>
  <si>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</si>
  <si>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</si>
  <si>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</si>
  <si>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</si>
  <si>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</si>
  <si>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</si>
  <si>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</si>
  <si>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</si>
  <si>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</si>
  <si>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</si>
  <si>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</si>
  <si>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</si>
  <si>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</si>
  <si>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</si>
  <si>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</si>
  <si>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</si>
  <si>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</si>
  <si>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</si>
  <si>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</si>
  <si>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</si>
  <si>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</si>
  <si>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</si>
  <si>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</si>
  <si>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</si>
  <si>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</si>
  <si>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</si>
  <si>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</si>
  <si>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</si>
  <si>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</si>
  <si>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</si>
  <si>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</si>
  <si>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</si>
  <si>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</si>
  <si>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</si>
  <si>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</si>
  <si>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</si>
  <si>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</si>
  <si>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</si>
  <si>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</si>
  <si>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</si>
  <si>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</si>
  <si>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</si>
  <si>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</si>
  <si>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</si>
  <si>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</si>
  <si>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</si>
  <si>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</si>
  <si>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</si>
  <si>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</si>
  <si>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</si>
  <si>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</si>
  <si>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</si>
  <si>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</si>
  <si>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</si>
  <si>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</si>
  <si>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</si>
  <si>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</si>
  <si>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</si>
  <si>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</si>
  <si>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</si>
  <si>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</si>
  <si>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</si>
  <si>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</si>
  <si>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</si>
  <si>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</si>
  <si>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</si>
  <si>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</si>
  <si>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</si>
  <si>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</si>
  <si>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</si>
  <si>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</si>
  <si>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</si>
  <si>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</si>
  <si>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</si>
  <si>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</si>
  <si>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</si>
  <si>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</si>
  <si>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</si>
  <si>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</si>
  <si>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</si>
  <si>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</si>
  <si>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</si>
  <si>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</si>
  <si>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</si>
  <si>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</si>
  <si>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</si>
  <si>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</si>
  <si>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</si>
  <si>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</si>
  <si>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</si>
  <si>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</si>
  <si>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</si>
  <si>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</si>
  <si>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</si>
  <si>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</si>
  <si>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</si>
  <si>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</si>
  <si>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</si>
  <si>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</si>
  <si>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</si>
  <si>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</si>
  <si>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</si>
  <si>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</si>
  <si>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</si>
  <si>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</si>
  <si>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</si>
  <si>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</si>
  <si>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</si>
  <si>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</si>
  <si>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</si>
  <si>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</si>
  <si>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</si>
  <si>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</si>
  <si>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</si>
  <si>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</si>
  <si>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</si>
  <si>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</si>
  <si>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</si>
  <si>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</si>
  <si>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</si>
  <si>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</si>
  <si>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</si>
  <si>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</si>
  <si>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</si>
  <si>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</si>
  <si>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</si>
  <si>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</si>
  <si>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</si>
  <si>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</si>
  <si>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</si>
  <si>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</si>
  <si>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</si>
  <si>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</si>
  <si>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</si>
  <si>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</si>
  <si>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</si>
  <si>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</si>
  <si>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</si>
  <si>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</si>
  <si>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</si>
  <si>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</si>
  <si>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</si>
  <si>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</si>
  <si>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</si>
  <si>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</si>
  <si>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</si>
  <si>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</si>
  <si>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</si>
  <si>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</si>
  <si>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</si>
  <si>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</si>
  <si>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</si>
  <si>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</si>
  <si>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</si>
  <si>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</si>
  <si>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</si>
  <si>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</si>
  <si>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</si>
  <si>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</si>
  <si>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</si>
  <si>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</si>
  <si>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</si>
  <si>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</si>
  <si>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</si>
  <si>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</si>
  <si>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</si>
  <si>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</si>
  <si>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</si>
  <si>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</si>
  <si>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</si>
  <si>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</si>
  <si>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</si>
  <si>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</si>
  <si>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</si>
  <si>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</si>
  <si>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</si>
  <si>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</si>
  <si>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</si>
  <si>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</si>
  <si>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</si>
  <si>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</si>
  <si>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</si>
  <si>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</si>
  <si>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</si>
  <si>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</si>
  <si>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</si>
  <si>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</si>
  <si>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</si>
  <si>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</si>
  <si>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</si>
  <si>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</si>
  <si>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</si>
  <si>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</si>
  <si>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</si>
  <si>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</si>
  <si>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</si>
  <si>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</si>
  <si>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</si>
  <si>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</si>
  <si>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</si>
  <si>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</si>
  <si>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</si>
  <si>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</si>
  <si>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</si>
  <si>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</si>
  <si>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</si>
  <si>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</si>
  <si>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</si>
  <si>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</si>
  <si>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</si>
  <si>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</si>
  <si>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</si>
  <si>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</si>
  <si>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</si>
  <si>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</si>
  <si>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</si>
  <si>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</si>
  <si>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</si>
  <si>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</si>
  <si>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</si>
  <si>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</si>
  <si>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</si>
  <si>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</si>
  <si>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</si>
  <si>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</si>
  <si>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</si>
  <si>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</si>
  <si>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</si>
  <si>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</si>
  <si>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</si>
  <si>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</si>
  <si>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</si>
  <si>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</si>
  <si>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</si>
  <si>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</si>
  <si>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</si>
  <si>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</si>
  <si>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</si>
  <si>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</si>
  <si>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</si>
  <si>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</si>
  <si>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</si>
  <si>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</si>
  <si>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</si>
  <si>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</si>
  <si>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</si>
  <si>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</si>
  <si>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</si>
  <si>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</si>
  <si>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</si>
  <si>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</si>
  <si>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</si>
  <si>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</si>
  <si>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</si>
  <si>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</si>
  <si>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</si>
  <si>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</si>
  <si>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</si>
  <si>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</si>
  <si>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</si>
  <si>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</si>
  <si>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</si>
  <si>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</si>
  <si>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</si>
  <si>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</si>
  <si>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</si>
  <si>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</si>
  <si>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</si>
  <si>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</si>
  <si>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</si>
  <si>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</si>
  <si>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</si>
  <si>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</si>
  <si>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</si>
  <si>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</si>
  <si>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</si>
  <si>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</si>
  <si>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</si>
  <si>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</si>
  <si>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</si>
  <si>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</si>
  <si>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</si>
  <si>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</si>
  <si>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</si>
  <si>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</si>
  <si>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</si>
  <si>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</si>
  <si>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</si>
  <si>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</si>
  <si>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</si>
  <si>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</si>
  <si>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</si>
  <si>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</si>
  <si>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</si>
  <si>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</si>
  <si>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</si>
  <si>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</si>
  <si>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</si>
  <si>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</si>
  <si>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</si>
  <si>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</si>
  <si>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</si>
  <si>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</si>
  <si>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</si>
  <si>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</si>
  <si>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</si>
  <si>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</si>
  <si>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</si>
  <si>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</si>
  <si>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</si>
  <si>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</si>
  <si>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</si>
  <si>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</si>
  <si>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</si>
  <si>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</si>
  <si>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</si>
  <si>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</si>
  <si>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</si>
  <si>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</si>
  <si>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</si>
  <si>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</si>
  <si>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</si>
  <si>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</si>
  <si>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</si>
  <si>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</si>
  <si>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</si>
  <si>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</si>
  <si>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</si>
  <si>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</si>
  <si>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</si>
  <si>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</si>
  <si>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</si>
  <si>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</si>
  <si>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</si>
  <si>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</si>
  <si>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</si>
  <si>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</si>
  <si>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</si>
  <si>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</si>
  <si>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</si>
  <si>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</si>
  <si>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</si>
  <si>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</si>
  <si>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</si>
  <si>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</si>
  <si>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</si>
  <si>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</si>
  <si>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</si>
  <si>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</si>
  <si>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</si>
  <si>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</si>
  <si>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</si>
  <si>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</si>
  <si>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</si>
  <si>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</si>
  <si>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</si>
  <si>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</si>
  <si>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</si>
  <si>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</si>
  <si>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</si>
  <si>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</si>
  <si>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</si>
  <si>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</si>
  <si>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</si>
  <si>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</si>
  <si>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</si>
  <si>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</si>
  <si>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</si>
  <si>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</si>
  <si>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</si>
  <si>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</si>
  <si>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</si>
  <si>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</si>
  <si>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</si>
  <si>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</si>
  <si>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</si>
  <si>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</si>
  <si>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</si>
  <si>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</si>
  <si>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</si>
  <si>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</si>
  <si>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</si>
  <si>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</si>
  <si>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</si>
  <si>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</si>
  <si>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</si>
  <si>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</si>
  <si>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</si>
  <si>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</si>
  <si>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</si>
  <si>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</si>
  <si>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</si>
  <si>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</si>
  <si>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</si>
  <si>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</si>
  <si>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</si>
  <si>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</si>
  <si>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</si>
  <si>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</si>
  <si>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</si>
  <si>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</si>
  <si>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</si>
  <si>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</si>
  <si>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</si>
  <si>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</si>
  <si>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</si>
  <si>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</si>
  <si>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</si>
  <si>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</si>
  <si>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</si>
  <si>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</si>
  <si>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</si>
  <si>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</si>
  <si>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</si>
  <si>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</si>
  <si>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</si>
  <si>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</si>
  <si>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</si>
  <si>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</si>
  <si>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</si>
  <si>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</si>
  <si>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</si>
  <si>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</si>
  <si>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</si>
  <si>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</si>
  <si>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</si>
  <si>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</si>
  <si>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</si>
  <si>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</si>
  <si>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</si>
  <si>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</si>
  <si>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</si>
  <si>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</si>
  <si>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</si>
  <si>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</si>
  <si>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</si>
  <si>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</si>
  <si>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</si>
  <si>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</si>
  <si>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</si>
  <si>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</si>
  <si>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</si>
  <si>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</si>
  <si>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</si>
  <si>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</si>
  <si>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</si>
  <si>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</si>
  <si>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</si>
  <si>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</si>
  <si>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</si>
  <si>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</si>
  <si>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</si>
  <si>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</si>
  <si>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</si>
  <si>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</si>
  <si>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</si>
  <si>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</si>
  <si>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</si>
  <si>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</si>
  <si>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</si>
  <si>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</si>
  <si>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</si>
  <si>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</si>
  <si>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</si>
  <si>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</si>
  <si>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</si>
  <si>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</si>
  <si>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</si>
  <si>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</si>
  <si>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</si>
  <si>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</si>
  <si>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</si>
  <si>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</si>
  <si>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</si>
  <si>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</si>
  <si>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</si>
  <si>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</si>
  <si>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</si>
  <si>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</si>
  <si>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</si>
  <si>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</si>
  <si>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</si>
  <si>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</si>
  <si>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</si>
  <si>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</si>
  <si>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</si>
  <si>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</si>
  <si>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</si>
  <si>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</si>
  <si>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</si>
  <si>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</si>
  <si>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</si>
  <si>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</si>
  <si>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</si>
  <si>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</si>
  <si>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</si>
  <si>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</si>
  <si>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</si>
  <si>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</si>
  <si>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</si>
  <si>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</si>
  <si>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</si>
  <si>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</si>
  <si>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</si>
  <si>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</si>
  <si>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</si>
  <si>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</si>
  <si>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</si>
  <si>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</si>
  <si>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</si>
  <si>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</si>
  <si>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</si>
  <si>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</si>
  <si>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</si>
  <si>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</si>
  <si>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</si>
  <si>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</si>
  <si>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</si>
  <si>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</si>
  <si>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</si>
  <si>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</si>
  <si>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</si>
  <si>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</si>
  <si>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</si>
  <si>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</si>
  <si>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</si>
  <si>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</si>
  <si>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</si>
  <si>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</si>
  <si>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</si>
  <si>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</si>
  <si>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</si>
  <si>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</si>
  <si>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</si>
  <si>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</si>
  <si>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</si>
  <si>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</si>
  <si>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</si>
  <si>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</si>
  <si>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</si>
  <si>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</si>
  <si>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</si>
  <si>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</si>
  <si>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</si>
  <si>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</si>
  <si>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</si>
  <si>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</si>
  <si>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</si>
  <si>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</si>
  <si>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</si>
  <si>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</si>
  <si>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</si>
  <si>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</si>
  <si>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</si>
  <si>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</si>
  <si>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</si>
  <si>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</si>
  <si>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</si>
  <si>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</si>
  <si>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</si>
  <si>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</si>
  <si>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</si>
  <si>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</si>
  <si>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</si>
  <si>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</si>
  <si>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</si>
  <si>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</si>
  <si>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</si>
  <si>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</si>
  <si>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</si>
  <si>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</si>
  <si>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</si>
  <si>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</si>
  <si>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</si>
  <si>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</si>
  <si>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</si>
  <si>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</si>
  <si>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</si>
  <si>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</si>
  <si>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</si>
  <si>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</si>
  <si>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</si>
  <si>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</si>
  <si>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</si>
  <si>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</si>
  <si>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</si>
  <si>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</si>
  <si>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</si>
  <si>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</si>
  <si>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</si>
  <si>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</si>
  <si>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</si>
  <si>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</si>
  <si>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</si>
  <si>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</si>
  <si>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</si>
  <si>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</si>
  <si>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</si>
  <si>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</si>
  <si>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</si>
  <si>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</si>
  <si>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</si>
  <si>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</si>
  <si>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</si>
  <si>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</si>
  <si>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</si>
  <si>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</si>
  <si>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</si>
  <si>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</si>
  <si>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</si>
  <si>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</si>
  <si>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</si>
  <si>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</si>
  <si>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</si>
  <si>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</si>
  <si>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</si>
  <si>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</si>
  <si>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</si>
  <si>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</si>
  <si>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</si>
  <si>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</si>
  <si>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</si>
  <si>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</si>
  <si>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</si>
  <si>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</si>
  <si>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</si>
  <si>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</si>
  <si>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</si>
  <si>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</si>
  <si>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</si>
  <si>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</si>
  <si>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</si>
  <si>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</si>
  <si>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</si>
  <si>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</si>
  <si>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</si>
  <si>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</si>
  <si>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</si>
  <si>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</si>
  <si>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</si>
  <si>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</si>
  <si>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</si>
  <si>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</si>
  <si>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</si>
  <si>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</si>
  <si>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</si>
  <si>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</si>
  <si>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</si>
  <si>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</si>
  <si>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</si>
  <si>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</si>
  <si>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</si>
  <si>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</si>
  <si>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</si>
  <si>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</si>
  <si>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</si>
  <si>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</si>
  <si>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</si>
  <si>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</si>
  <si>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</si>
  <si>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</si>
  <si>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</si>
  <si>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</si>
  <si>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</si>
  <si>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</si>
  <si>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</si>
  <si>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</si>
  <si>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</si>
  <si>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</si>
  <si>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</si>
  <si>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</si>
  <si>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</si>
  <si>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</si>
  <si>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</si>
  <si>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</si>
  <si>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</si>
  <si>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</si>
  <si>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</si>
  <si>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</si>
  <si>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</si>
  <si>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</si>
  <si>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</si>
  <si>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</si>
  <si>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</si>
  <si>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</si>
  <si>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</si>
  <si>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</si>
  <si>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</si>
  <si>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</si>
  <si>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</si>
  <si>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</si>
  <si>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</si>
  <si>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</si>
  <si>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</si>
  <si>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</si>
  <si>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</si>
  <si>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</si>
  <si>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</si>
  <si>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</si>
  <si>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</si>
  <si>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</si>
  <si>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</si>
  <si>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</si>
  <si>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</si>
  <si>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</si>
  <si>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</si>
  <si>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</si>
  <si>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</si>
  <si>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</si>
  <si>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</si>
  <si>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</si>
  <si>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</si>
  <si>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</si>
  <si>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</si>
  <si>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</si>
  <si>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</si>
  <si>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</si>
  <si>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</si>
  <si>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</si>
  <si>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</si>
  <si>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</si>
  <si>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</si>
  <si>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</si>
  <si>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</si>
  <si>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</si>
  <si>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</si>
  <si>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</si>
  <si>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</si>
  <si>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</si>
  <si>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</si>
  <si>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</si>
  <si>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</si>
  <si>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</si>
  <si>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</si>
  <si>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</si>
  <si>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</si>
  <si>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</si>
  <si>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</si>
  <si>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</si>
  <si>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</si>
  <si>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</si>
  <si>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</si>
  <si>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</si>
  <si>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</si>
  <si>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</si>
  <si>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</si>
  <si>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</si>
  <si>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</si>
  <si>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</si>
  <si>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</si>
  <si>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</si>
  <si>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</si>
  <si>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</si>
  <si>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</si>
  <si>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</si>
  <si>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</si>
  <si>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</si>
  <si>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</si>
  <si>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</si>
  <si>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</si>
  <si>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</si>
  <si>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</si>
  <si>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</si>
  <si>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</si>
  <si>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</si>
  <si>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</si>
  <si>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</si>
  <si>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</si>
  <si>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</si>
  <si>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</si>
  <si>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</si>
  <si>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</si>
  <si>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</si>
  <si>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</si>
  <si>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</si>
  <si>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</si>
  <si>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</si>
  <si>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</si>
  <si>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</si>
  <si>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</si>
  <si>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</si>
  <si>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</si>
  <si>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</si>
  <si>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</si>
  <si>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</si>
  <si>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</si>
  <si>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</si>
  <si>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</si>
  <si>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</si>
  <si>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</si>
  <si>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</si>
  <si>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</si>
  <si>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</si>
  <si>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</si>
  <si>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</si>
  <si>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</si>
  <si>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</si>
  <si>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</si>
  <si>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</si>
  <si>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</si>
  <si>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</si>
  <si>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</si>
  <si>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</si>
  <si>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</si>
  <si>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</si>
  <si>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</si>
  <si>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</si>
  <si>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</si>
  <si>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</si>
  <si>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</si>
  <si>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</si>
  <si>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</si>
  <si>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</si>
  <si>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</si>
  <si>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</si>
  <si>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</si>
  <si>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</si>
  <si>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</si>
  <si>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</si>
  <si>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</si>
  <si>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</si>
  <si>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</si>
  <si>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</si>
  <si>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</si>
  <si>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</si>
  <si>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</si>
  <si>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</si>
  <si>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</si>
  <si>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</si>
  <si>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</si>
  <si>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</si>
  <si>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</si>
  <si>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</si>
  <si>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</si>
  <si>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</si>
  <si>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</si>
  <si>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</si>
  <si>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</si>
  <si>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</si>
  <si>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</si>
  <si>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</si>
  <si>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</si>
  <si>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</si>
  <si>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</si>
  <si>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</si>
  <si>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</si>
  <si>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</si>
  <si>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</si>
  <si>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</si>
  <si>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</si>
  <si>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</si>
  <si>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</si>
  <si>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</si>
  <si>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</si>
  <si>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</si>
  <si>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</si>
  <si>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</si>
  <si>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</si>
  <si>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</si>
  <si>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</si>
  <si>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</si>
  <si>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</si>
  <si>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</si>
  <si>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</si>
  <si>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</si>
  <si>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</si>
  <si>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</si>
  <si>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</si>
  <si>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</si>
  <si>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</si>
  <si>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</si>
  <si>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</si>
  <si>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</si>
  <si>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</si>
  <si>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</si>
  <si>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</si>
  <si>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</si>
  <si>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</si>
  <si>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</si>
  <si>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</si>
  <si>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</si>
  <si>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</si>
  <si>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</si>
  <si>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</si>
  <si>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</si>
  <si>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</si>
  <si>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</si>
  <si>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</si>
  <si>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</si>
  <si>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</si>
  <si>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</si>
  <si>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</si>
  <si>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</si>
  <si>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</si>
  <si>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</si>
  <si>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</si>
  <si>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</si>
  <si>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</si>
  <si>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</si>
  <si>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</si>
  <si>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</si>
  <si>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</si>
  <si>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</si>
  <si>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</si>
  <si>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</si>
  <si>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</si>
  <si>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</si>
  <si>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</si>
  <si>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</si>
  <si>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</si>
  <si>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</si>
  <si>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</si>
  <si>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</si>
  <si>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</si>
  <si>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</si>
  <si>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</si>
  <si>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</si>
  <si>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</si>
  <si>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</si>
  <si>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</si>
  <si>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</si>
  <si>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</si>
  <si>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</si>
  <si>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</si>
  <si>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</si>
  <si>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</si>
  <si>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</si>
  <si>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</si>
  <si>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</si>
  <si>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</si>
  <si>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</si>
  <si>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</si>
  <si>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</si>
  <si>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</si>
  <si>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</si>
  <si>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</si>
  <si>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</si>
  <si>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</si>
  <si>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</si>
  <si>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</si>
  <si>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</si>
  <si>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</si>
  <si>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</si>
  <si>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</si>
  <si>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</si>
  <si>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</si>
  <si>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</si>
  <si>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</si>
  <si>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</si>
  <si>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</si>
  <si>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</si>
  <si>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</si>
  <si>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</si>
  <si>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</si>
  <si>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</si>
  <si>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</si>
  <si>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</si>
  <si>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</si>
  <si>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</si>
  <si>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</si>
  <si>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</si>
  <si>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</si>
  <si>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</si>
  <si>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</si>
  <si>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</si>
  <si>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</si>
  <si>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</si>
  <si>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</si>
  <si>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</si>
  <si>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</si>
  <si>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</si>
  <si>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</si>
  <si>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</si>
  <si>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</si>
  <si>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</si>
  <si>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</si>
  <si>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</si>
  <si>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</si>
  <si>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</si>
  <si>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</si>
  <si>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</si>
  <si>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</si>
  <si>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</si>
  <si>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</si>
  <si>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</si>
  <si>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</si>
  <si>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</si>
  <si>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</si>
  <si>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</si>
  <si>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</si>
  <si>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</si>
  <si>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</si>
  <si>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</si>
  <si>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</si>
  <si>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</si>
  <si>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</si>
  <si>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</si>
  <si>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</si>
  <si>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</si>
  <si>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</si>
  <si>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</si>
  <si>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</si>
  <si>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</si>
  <si>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</si>
  <si>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</si>
  <si>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</si>
  <si>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</si>
  <si>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</si>
  <si>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</si>
  <si>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</si>
  <si>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</si>
  <si>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</si>
  <si>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</si>
  <si>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</si>
  <si>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</si>
  <si>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</si>
  <si>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</si>
  <si>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</si>
  <si>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</si>
  <si>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</si>
  <si>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</si>
  <si>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</si>
  <si>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</si>
  <si>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</si>
  <si>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</si>
  <si>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</si>
  <si>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</si>
  <si>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</si>
  <si>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</si>
  <si>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</si>
  <si>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</si>
  <si>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</si>
  <si>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</si>
  <si>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</si>
  <si>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</si>
  <si>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</si>
  <si>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</si>
  <si>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</si>
  <si>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</si>
  <si>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</si>
  <si>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</si>
  <si>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</si>
  <si>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</si>
  <si>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</si>
  <si>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</si>
  <si>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</si>
  <si>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</si>
  <si>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</si>
  <si>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</si>
  <si>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</si>
  <si>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</si>
  <si>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</si>
  <si>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</si>
  <si>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</si>
  <si>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</si>
  <si>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</si>
  <si>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</si>
  <si>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</si>
  <si>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</si>
  <si>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</si>
  <si>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</si>
  <si>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</si>
  <si>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</si>
  <si>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</si>
  <si>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</si>
  <si>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</si>
  <si>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</si>
  <si>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</si>
  <si>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</si>
  <si>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</si>
  <si>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</si>
  <si>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</si>
  <si>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</si>
  <si>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</si>
  <si>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</si>
  <si>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</si>
  <si>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</si>
  <si>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</si>
  <si>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</si>
  <si>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</si>
  <si>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</si>
  <si>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</si>
  <si>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</si>
  <si>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</si>
  <si>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</si>
  <si>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</si>
  <si>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</si>
  <si>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</si>
  <si>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</si>
  <si>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</si>
  <si>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</si>
  <si>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</si>
  <si>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</si>
  <si>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</si>
  <si>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</si>
  <si>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</si>
  <si>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</si>
  <si>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</si>
  <si>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</si>
  <si>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</si>
  <si>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</si>
  <si>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</si>
  <si>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</si>
  <si>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</si>
  <si>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</si>
  <si>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</si>
  <si>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</si>
  <si>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</si>
  <si>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</si>
  <si>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</si>
  <si>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</si>
  <si>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</si>
  <si>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</si>
  <si>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</si>
  <si>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</si>
  <si>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</si>
  <si>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</si>
  <si>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</si>
  <si>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</si>
  <si>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</si>
  <si>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</si>
  <si>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</si>
  <si>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</si>
  <si>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</si>
  <si>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</si>
  <si>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</si>
  <si>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</si>
  <si>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</si>
  <si>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</si>
  <si>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</si>
  <si>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</si>
  <si>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</si>
  <si>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</si>
  <si>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</si>
  <si>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</si>
  <si>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</si>
  <si>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</si>
  <si>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</si>
  <si>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</si>
  <si>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</si>
  <si>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</si>
  <si>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</si>
  <si>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</si>
  <si>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</si>
  <si>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</si>
  <si>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</si>
  <si>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</si>
  <si>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</si>
  <si>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</si>
  <si>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</si>
  <si>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</si>
  <si>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</si>
  <si>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</si>
  <si>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</si>
  <si>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</si>
  <si>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</si>
  <si>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</si>
  <si>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</si>
  <si>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</si>
  <si>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</si>
  <si>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</si>
  <si>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</si>
  <si>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</si>
  <si>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</si>
  <si>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</si>
  <si>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</si>
  <si>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</si>
  <si>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</si>
  <si>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</si>
  <si>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</si>
  <si>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</si>
  <si>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</si>
  <si>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</si>
  <si>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</si>
  <si>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</si>
  <si>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</si>
  <si>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</si>
  <si>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</si>
  <si>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</si>
  <si>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</si>
  <si>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</si>
  <si>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</si>
  <si>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</si>
  <si>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</si>
  <si>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</si>
  <si>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</si>
  <si>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</si>
  <si>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</si>
  <si>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</si>
  <si>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</si>
  <si>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</si>
  <si>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</si>
  <si>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</si>
  <si>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</si>
  <si>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</si>
  <si>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</si>
  <si>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</si>
  <si>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</si>
  <si>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</si>
  <si>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</si>
  <si>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</si>
  <si>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</si>
  <si>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</si>
  <si>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</si>
  <si>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</si>
  <si>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</si>
  <si>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</si>
  <si>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</si>
  <si>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</si>
  <si>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</si>
  <si>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</si>
  <si>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</si>
  <si>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</si>
  <si>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</si>
  <si>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</si>
  <si>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</si>
  <si>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</si>
  <si>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</si>
  <si>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</si>
  <si>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</si>
  <si>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</si>
  <si>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</si>
  <si>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</si>
  <si>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</si>
  <si>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</si>
  <si>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</si>
  <si>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</si>
  <si>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</si>
  <si>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</si>
  <si>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</si>
  <si>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</si>
  <si>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</si>
  <si>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</si>
  <si>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</si>
  <si>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</si>
  <si>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</si>
  <si>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</si>
  <si>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</si>
  <si>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</si>
  <si>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</si>
  <si>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</si>
  <si>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</si>
  <si>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</si>
  <si>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</si>
  <si>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</si>
  <si>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</si>
  <si>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</si>
  <si>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</si>
  <si>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</si>
  <si>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</si>
  <si>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</si>
  <si>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</si>
  <si>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</si>
  <si>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</si>
  <si>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</si>
  <si>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</si>
  <si>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</si>
  <si>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</si>
  <si>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</si>
  <si>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</si>
  <si>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</si>
  <si>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</si>
  <si>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</si>
  <si>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</si>
  <si>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</si>
  <si>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</si>
  <si>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</si>
  <si>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</si>
  <si>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</si>
  <si>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</si>
  <si>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</si>
  <si>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</si>
  <si>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</si>
  <si>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</si>
  <si>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</si>
  <si>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</si>
  <si>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</si>
  <si>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</si>
  <si>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</si>
  <si>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</si>
  <si>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</si>
  <si>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</si>
  <si>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</si>
  <si>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</si>
  <si>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</si>
  <si>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</si>
  <si>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</si>
  <si>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</si>
  <si>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</si>
  <si>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</si>
  <si>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</si>
  <si>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</si>
  <si>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</si>
  <si>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</si>
  <si>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</si>
  <si>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</si>
  <si>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</si>
  <si>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</si>
  <si>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</si>
  <si>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</si>
  <si>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</si>
  <si>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</si>
  <si>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</si>
  <si>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</si>
  <si>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</si>
  <si>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</si>
  <si>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</si>
  <si>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</si>
  <si>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</si>
  <si>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</si>
  <si>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</si>
  <si>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</si>
  <si>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</si>
  <si>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</si>
  <si>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</si>
  <si>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</si>
  <si>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</si>
  <si>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</si>
  <si>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</si>
  <si>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</si>
  <si>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</si>
  <si>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</si>
  <si>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</si>
  <si>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</si>
  <si>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</si>
  <si>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</si>
  <si>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</si>
  <si>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</si>
  <si>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</si>
  <si>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</si>
  <si>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</si>
  <si>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</si>
  <si>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</si>
  <si>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</si>
  <si>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</si>
  <si>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</si>
  <si>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</si>
  <si>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</si>
  <si>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</si>
  <si>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</si>
  <si>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</si>
  <si>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</si>
  <si>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</si>
  <si>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</si>
  <si>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</si>
  <si>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</si>
  <si>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</si>
  <si>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</si>
  <si>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</si>
  <si>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</si>
  <si>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</si>
  <si>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</si>
  <si>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</si>
  <si>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</si>
  <si>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</si>
  <si>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</si>
  <si>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</si>
  <si>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</si>
  <si>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</si>
  <si>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</si>
  <si>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</si>
  <si>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</si>
  <si>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</si>
  <si>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</si>
  <si>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</si>
  <si>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</si>
  <si>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</si>
  <si>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</si>
  <si>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</si>
  <si>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</si>
  <si>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</si>
  <si>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</si>
  <si>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</si>
  <si>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</si>
  <si>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</si>
  <si>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</si>
  <si>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</si>
  <si>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</si>
  <si>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</si>
  <si>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</si>
  <si>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</si>
  <si>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</si>
  <si>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</si>
  <si>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</si>
  <si>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</si>
  <si>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</si>
  <si>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</si>
  <si>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</si>
  <si>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</si>
  <si>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</si>
  <si>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</si>
  <si>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</si>
  <si>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</si>
  <si>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</si>
  <si>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</si>
  <si>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</si>
  <si>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</si>
  <si>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</si>
  <si>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</si>
  <si>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</si>
  <si>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</si>
  <si>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</si>
  <si>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</si>
  <si>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</si>
  <si>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</si>
  <si>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</si>
  <si>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</si>
  <si>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</si>
  <si>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</si>
  <si>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</si>
  <si>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</si>
  <si>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</si>
  <si>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</si>
  <si>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</si>
  <si>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</si>
  <si>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</si>
  <si>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</si>
  <si>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</si>
  <si>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</si>
  <si>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</si>
  <si>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</si>
  <si>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</si>
  <si>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</si>
  <si>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</si>
  <si>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</si>
  <si>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</si>
  <si>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</si>
  <si>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</si>
  <si>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</si>
  <si>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</si>
  <si>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</si>
  <si>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</si>
  <si>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</si>
  <si>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</si>
  <si>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</si>
  <si>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</si>
  <si>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</si>
  <si>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</si>
  <si>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</si>
  <si>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</si>
  <si>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</si>
  <si>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</si>
  <si>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</si>
  <si>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</si>
  <si>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</si>
  <si>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</si>
  <si>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</si>
  <si>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</si>
  <si>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</si>
  <si>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</si>
  <si>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</si>
  <si>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</si>
  <si>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</si>
  <si>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</si>
  <si>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</si>
  <si>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</si>
  <si>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</si>
  <si>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</si>
  <si>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</si>
  <si>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</si>
  <si>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</si>
  <si>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</si>
  <si>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</si>
  <si>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</si>
  <si>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</si>
  <si>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</si>
  <si>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</si>
  <si>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</si>
  <si>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</si>
  <si>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</si>
  <si>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</si>
  <si>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</si>
  <si>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</si>
  <si>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</si>
  <si>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</si>
  <si>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</si>
  <si>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</si>
  <si>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</si>
  <si>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</si>
  <si>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</si>
  <si>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</si>
  <si>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</si>
  <si>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</si>
  <si>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</si>
  <si>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</si>
  <si>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</si>
  <si>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</si>
  <si>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</si>
  <si>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</si>
  <si>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</si>
  <si>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</si>
  <si>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</si>
  <si>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</si>
  <si>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</si>
  <si>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</si>
  <si>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</si>
  <si>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</si>
  <si>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</si>
  <si>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</si>
  <si>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</si>
  <si>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</si>
  <si>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</si>
  <si>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</si>
  <si>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</si>
  <si>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</si>
  <si>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</si>
  <si>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</si>
  <si>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</si>
  <si>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</si>
  <si>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</si>
  <si>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</si>
  <si>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</si>
  <si>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</si>
  <si>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</si>
  <si>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</si>
  <si>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</si>
  <si>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</si>
  <si>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</si>
  <si>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</si>
  <si>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</si>
  <si>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</si>
  <si>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</si>
  <si>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</si>
  <si>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</si>
  <si>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</si>
  <si>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</si>
  <si>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</si>
  <si>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</si>
  <si>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</si>
  <si>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</si>
  <si>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</si>
  <si>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</si>
  <si>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</si>
  <si>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</si>
  <si>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</si>
  <si>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</si>
  <si>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</si>
  <si>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</si>
  <si>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</si>
  <si>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</si>
  <si>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</si>
  <si>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</si>
  <si>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</si>
  <si>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</si>
  <si>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</si>
  <si>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</si>
  <si>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</si>
  <si>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</si>
  <si>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</si>
  <si>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</si>
  <si>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</si>
  <si>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</si>
  <si>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</si>
  <si>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</si>
  <si>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</si>
  <si>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</si>
  <si>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</si>
  <si>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</si>
  <si>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</si>
  <si>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</si>
  <si>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</si>
  <si>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</si>
  <si>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</si>
  <si>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</si>
  <si>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</si>
  <si>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</si>
  <si>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</si>
  <si>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</si>
  <si>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</si>
  <si>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</si>
  <si>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</si>
  <si>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</si>
  <si>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</si>
  <si>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</si>
  <si>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</si>
  <si>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</si>
  <si>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</si>
  <si>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</si>
  <si>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</si>
  <si>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</si>
  <si>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</si>
  <si>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</si>
  <si>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</si>
  <si>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</si>
  <si>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</si>
  <si>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</si>
  <si>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</si>
  <si>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</si>
  <si>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</si>
  <si>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</si>
  <si>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</si>
  <si>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</si>
  <si>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</si>
  <si>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</si>
  <si>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</si>
  <si>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</si>
  <si>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</si>
  <si>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</si>
  <si>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</si>
  <si>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</si>
  <si>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</si>
  <si>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</si>
  <si>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</si>
  <si>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</si>
  <si>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</si>
  <si>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</si>
  <si>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</si>
  <si>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</si>
  <si>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</si>
  <si>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</si>
  <si>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</si>
  <si>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</si>
  <si>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</si>
  <si>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</si>
  <si>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</si>
  <si>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</si>
  <si>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</si>
  <si>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</si>
  <si>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</si>
  <si>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</si>
  <si>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</si>
  <si>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</si>
  <si>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</si>
  <si>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</si>
  <si>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</si>
  <si>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</si>
  <si>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</si>
  <si>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</si>
  <si>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</si>
  <si>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</si>
  <si>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</si>
  <si>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</si>
  <si>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</si>
  <si>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</si>
  <si>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</si>
  <si>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</si>
  <si>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</si>
  <si>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</si>
  <si>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</si>
  <si>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</si>
  <si>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</si>
  <si>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</si>
  <si>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</si>
  <si>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</si>
  <si>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</si>
  <si>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</si>
  <si>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</si>
  <si>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</si>
  <si>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</si>
  <si>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</si>
  <si>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</si>
  <si>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</si>
  <si>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</si>
  <si>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</si>
  <si>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</si>
  <si>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</si>
  <si>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</si>
  <si>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</si>
  <si>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</si>
  <si>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</si>
  <si>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</si>
  <si>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</si>
  <si>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</si>
  <si>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</si>
  <si>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</si>
  <si>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</si>
  <si>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</si>
  <si>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</si>
  <si>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</si>
  <si>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</si>
  <si>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</si>
  <si>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</si>
  <si>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</si>
  <si>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</si>
  <si>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</si>
  <si>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</si>
  <si>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</si>
  <si>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</si>
  <si>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</si>
  <si>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</si>
  <si>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</si>
  <si>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</si>
  <si>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</si>
  <si>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</si>
  <si>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</si>
  <si>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</si>
  <si>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</si>
  <si>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</si>
  <si>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</si>
  <si>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</si>
  <si>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</si>
  <si>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</si>
  <si>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</si>
  <si>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</si>
  <si>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</si>
  <si>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</si>
  <si>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</si>
  <si>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</si>
  <si>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</si>
  <si>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</si>
  <si>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</si>
  <si>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</si>
  <si>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</si>
  <si>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</si>
  <si>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</si>
  <si>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</si>
  <si>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</si>
  <si>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</si>
  <si>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</si>
  <si>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</si>
  <si>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</si>
  <si>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</si>
  <si>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</si>
  <si>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</si>
  <si>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</si>
  <si>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</si>
  <si>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</si>
  <si>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</si>
  <si>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</si>
  <si>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</si>
  <si>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</si>
  <si>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</si>
  <si>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</si>
  <si>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</si>
  <si>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</si>
  <si>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</si>
  <si>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</si>
  <si>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</si>
  <si>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</si>
  <si>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</si>
  <si>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</si>
  <si>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</si>
  <si>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</si>
  <si>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</si>
  <si>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</si>
  <si>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</si>
  <si>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</si>
  <si>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</si>
  <si>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</si>
  <si>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</si>
  <si>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</si>
  <si>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</si>
  <si>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</si>
  <si>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</si>
  <si>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</si>
  <si>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</si>
  <si>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</si>
  <si>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</si>
  <si>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</si>
  <si>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</si>
  <si>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</si>
  <si>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</si>
  <si>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</si>
  <si>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</si>
  <si>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</si>
  <si>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</si>
  <si>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</si>
  <si>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</si>
  <si>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</si>
  <si>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</si>
  <si>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</si>
  <si>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</si>
  <si>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</si>
  <si>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</si>
  <si>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</si>
  <si>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</si>
  <si>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</si>
  <si>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</si>
  <si>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</si>
  <si>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</si>
  <si>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</si>
  <si>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</si>
  <si>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</si>
  <si>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</si>
  <si>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</si>
  <si>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</si>
  <si>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</si>
  <si>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</si>
  <si>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</si>
  <si>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</si>
  <si>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</si>
  <si>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</si>
  <si>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</si>
  <si>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</si>
  <si>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</si>
  <si>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</si>
  <si>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</si>
  <si>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</si>
  <si>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</si>
  <si>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</si>
  <si>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</si>
  <si>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</si>
  <si>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</si>
  <si>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</si>
  <si>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</si>
  <si>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</si>
  <si>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</si>
  <si>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</si>
  <si>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</si>
  <si>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</si>
  <si>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</si>
  <si>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</si>
  <si>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</si>
  <si>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</si>
  <si>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</si>
  <si>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</si>
  <si>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</si>
  <si>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</si>
  <si>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</si>
  <si>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</si>
  <si>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</si>
  <si>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</si>
  <si>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</si>
  <si>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</si>
  <si>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</si>
  <si>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</si>
  <si>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</si>
  <si>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</si>
  <si>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</si>
  <si>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</si>
  <si>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</si>
  <si>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</si>
  <si>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</si>
  <si>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</si>
  <si>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</si>
  <si>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</si>
  <si>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</si>
  <si>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</si>
  <si>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</si>
  <si>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</si>
  <si>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</si>
  <si>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</si>
  <si>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</si>
  <si>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</si>
  <si>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</si>
  <si>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</si>
  <si>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</si>
  <si>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</si>
  <si>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</si>
  <si>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</si>
  <si>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</si>
  <si>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</si>
  <si>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</si>
  <si>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</si>
  <si>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</si>
  <si>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</si>
  <si>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</si>
  <si>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</si>
  <si>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</si>
  <si>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</si>
  <si>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</si>
  <si>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</si>
  <si>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</si>
  <si>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</si>
  <si>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</si>
  <si>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</si>
  <si>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</si>
  <si>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</si>
  <si>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</si>
  <si>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</si>
  <si>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</si>
  <si>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</si>
  <si>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</si>
  <si>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</si>
  <si>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</si>
  <si>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</si>
  <si>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</si>
  <si>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</si>
  <si>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</si>
  <si>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</si>
  <si>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</si>
  <si>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</si>
  <si>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</si>
  <si>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</si>
  <si>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</si>
  <si>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</si>
  <si>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</si>
  <si>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</si>
  <si>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</si>
  <si>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</si>
  <si>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</si>
  <si>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</si>
  <si>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</si>
  <si>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</si>
  <si>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</si>
  <si>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</si>
  <si>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</si>
  <si>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</si>
  <si>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</si>
  <si>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</si>
  <si>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</si>
  <si>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</si>
  <si>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</si>
  <si>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</si>
  <si>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</si>
  <si>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</si>
  <si>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</si>
  <si>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</si>
  <si>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</si>
  <si>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</si>
  <si>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</si>
  <si>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</si>
  <si>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</si>
  <si>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</si>
  <si>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</si>
  <si>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</si>
  <si>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</si>
  <si>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</si>
  <si>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</si>
  <si>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</si>
  <si>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</si>
  <si>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</si>
  <si>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</si>
  <si>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</si>
  <si>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</si>
  <si>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</si>
  <si>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</si>
  <si>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</si>
  <si>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</si>
  <si>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</si>
  <si>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</si>
  <si>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</si>
  <si>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</si>
  <si>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</si>
  <si>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</si>
  <si>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</si>
  <si>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</si>
  <si>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</si>
  <si>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</si>
  <si>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</si>
  <si>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</si>
  <si>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</si>
  <si>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</si>
  <si>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</si>
  <si>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</si>
  <si>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</si>
  <si>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</si>
  <si>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</si>
  <si>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</si>
  <si>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</si>
  <si>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</si>
  <si>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</si>
  <si>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</si>
  <si>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</si>
  <si>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</si>
  <si>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</si>
  <si>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</si>
  <si>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</si>
  <si>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</si>
  <si>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</si>
  <si>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</si>
  <si>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</si>
  <si>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</si>
  <si>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</si>
  <si>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</si>
  <si>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</si>
  <si>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</si>
  <si>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</si>
  <si>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</si>
  <si>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</si>
  <si>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</si>
  <si>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</si>
  <si>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</si>
  <si>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</si>
  <si>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</si>
  <si>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</si>
  <si>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</si>
  <si>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</si>
  <si>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</si>
  <si>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</si>
  <si>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</si>
  <si>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</si>
  <si>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</si>
  <si>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</si>
  <si>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</si>
  <si>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</si>
  <si>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</si>
  <si>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</si>
  <si>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</si>
  <si>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</si>
  <si>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</si>
  <si>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</si>
  <si>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</si>
  <si>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</si>
  <si>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</si>
  <si>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</si>
  <si>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</si>
  <si>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</si>
  <si>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</si>
  <si>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</si>
  <si>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</si>
  <si>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</si>
  <si>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</si>
  <si>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</si>
  <si>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</si>
  <si>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</si>
  <si>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</si>
  <si>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</si>
  <si>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</si>
  <si>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</si>
  <si>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</si>
  <si>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</si>
  <si>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</si>
  <si>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</si>
  <si>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</si>
  <si>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</si>
  <si>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</si>
  <si>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</si>
  <si>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</si>
  <si>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</si>
  <si>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</si>
  <si>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</si>
  <si>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</si>
  <si>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</si>
  <si>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</si>
  <si>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</si>
  <si>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</si>
  <si>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</si>
  <si>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</si>
  <si>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</si>
  <si>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</si>
  <si>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</si>
  <si>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</si>
  <si>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</si>
  <si>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</si>
  <si>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</si>
  <si>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</si>
  <si>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</si>
  <si>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</si>
  <si>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</si>
  <si>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</si>
  <si>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</si>
  <si>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</si>
  <si>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</si>
  <si>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</si>
  <si>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</si>
  <si>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</si>
  <si>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</si>
  <si>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</si>
  <si>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</si>
  <si>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</si>
  <si>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</si>
  <si>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</si>
  <si>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</si>
  <si>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</si>
  <si>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</si>
  <si>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</si>
  <si>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</si>
  <si>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</si>
  <si>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</si>
  <si>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</si>
  <si>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</si>
  <si>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</si>
  <si>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</si>
  <si>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</si>
  <si>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</si>
  <si>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</si>
  <si>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</si>
  <si>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</si>
  <si>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</si>
  <si>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</si>
  <si>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</si>
  <si>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</si>
  <si>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</si>
  <si>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</si>
  <si>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</si>
  <si>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</si>
  <si>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</si>
  <si>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</si>
  <si>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</si>
  <si>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</si>
  <si>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</si>
  <si>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</si>
  <si>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</si>
  <si>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</si>
  <si>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</si>
  <si>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</si>
  <si>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</si>
  <si>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</si>
  <si>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</si>
  <si>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</si>
  <si>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</si>
  <si>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</si>
  <si>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</si>
  <si>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</si>
  <si>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</si>
  <si>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</si>
  <si>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</si>
  <si>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</si>
  <si>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</si>
  <si>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</si>
  <si>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</si>
  <si>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</si>
  <si>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</si>
  <si>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</si>
  <si>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</si>
  <si>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</si>
  <si>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</si>
  <si>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</si>
  <si>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</si>
  <si>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</si>
  <si>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</si>
  <si>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</si>
  <si>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</si>
  <si>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</si>
  <si>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</si>
  <si>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</si>
  <si>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</si>
  <si>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</si>
  <si>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</si>
  <si>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</si>
  <si>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</si>
  <si>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</si>
  <si>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</si>
  <si>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</si>
  <si>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</si>
  <si>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</si>
  <si>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</si>
  <si>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</si>
  <si>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</si>
  <si>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</si>
  <si>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</si>
  <si>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</si>
  <si>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</si>
  <si>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</si>
  <si>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</si>
  <si>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</si>
  <si>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</si>
  <si>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</si>
  <si>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</si>
  <si>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</si>
  <si>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</si>
  <si>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</si>
  <si>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</si>
  <si>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</si>
  <si>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</si>
  <si>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</si>
  <si>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</si>
  <si>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</si>
  <si>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</si>
  <si>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</si>
  <si>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</si>
  <si>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</si>
  <si>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</si>
  <si>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</si>
  <si>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</si>
  <si>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</si>
  <si>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</si>
  <si>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</si>
  <si>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</si>
  <si>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</si>
  <si>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</si>
  <si>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</si>
  <si>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</si>
  <si>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</si>
  <si>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</si>
  <si>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</si>
  <si>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</si>
  <si>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</si>
  <si>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</si>
  <si>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</si>
  <si>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</si>
  <si>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</si>
  <si>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</si>
  <si>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</si>
  <si>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</si>
  <si>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</si>
  <si>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</si>
  <si>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</si>
  <si>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</si>
  <si>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</si>
  <si>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</si>
  <si>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</si>
  <si>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</si>
  <si>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</si>
  <si>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</si>
  <si>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</si>
  <si>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</si>
  <si>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</si>
  <si>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</si>
  <si>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</si>
  <si>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</si>
  <si>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</si>
  <si>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</si>
  <si>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</si>
  <si>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</si>
  <si>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</si>
  <si>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</si>
  <si>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</si>
  <si>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</si>
  <si>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</si>
  <si>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</si>
  <si>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</si>
  <si>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</si>
  <si>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</si>
  <si>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</si>
  <si>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</si>
  <si>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</si>
  <si>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</si>
  <si>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</si>
  <si>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</si>
  <si>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</si>
  <si>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</si>
  <si>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</si>
  <si>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</si>
  <si>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</si>
  <si>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</si>
  <si>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</si>
  <si>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</si>
  <si>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</si>
  <si>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</si>
  <si>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</si>
  <si>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</si>
  <si>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</si>
  <si>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</si>
  <si>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</si>
  <si>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</si>
  <si>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</si>
  <si>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</si>
  <si>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</si>
  <si>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</si>
  <si>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</si>
  <si>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</si>
  <si>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</si>
  <si>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</si>
  <si>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</si>
  <si>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</si>
  <si>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</si>
  <si>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</si>
  <si>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</si>
  <si>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</si>
  <si>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</si>
  <si>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</si>
  <si>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</si>
  <si>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</si>
  <si>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</si>
  <si>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</si>
  <si>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</si>
  <si>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</si>
  <si>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</si>
  <si>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</si>
  <si>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</si>
  <si>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</si>
  <si>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</si>
  <si>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</si>
  <si>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</si>
  <si>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</si>
  <si>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</si>
  <si>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</si>
  <si>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</si>
  <si>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</si>
  <si>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</si>
  <si>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</si>
  <si>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</si>
  <si>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</si>
  <si>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</si>
  <si>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</si>
  <si>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</si>
  <si>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</si>
  <si>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</si>
  <si>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</si>
  <si>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</si>
  <si>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</si>
  <si>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</si>
  <si>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</si>
  <si>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</si>
  <si>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</si>
  <si>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</si>
  <si>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</si>
  <si>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</si>
  <si>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</si>
  <si>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</si>
  <si>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</si>
  <si>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</si>
  <si>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</si>
  <si>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</si>
  <si>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</si>
  <si>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</si>
  <si>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</si>
  <si>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</si>
  <si>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</si>
  <si>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</si>
  <si>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</si>
  <si>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</si>
  <si>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</si>
  <si>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</si>
  <si>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</si>
  <si>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</si>
  <si>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</si>
  <si>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</si>
  <si>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</si>
  <si>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</si>
  <si>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</si>
  <si>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</si>
  <si>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</si>
  <si>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</si>
  <si>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</si>
  <si>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</si>
  <si>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</si>
  <si>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</si>
  <si>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</si>
  <si>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</si>
  <si>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</si>
  <si>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</si>
  <si>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</si>
  <si>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</si>
  <si>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</si>
  <si>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</si>
  <si>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</si>
  <si>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</si>
  <si>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</si>
  <si>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</si>
  <si>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</si>
  <si>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</si>
  <si>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</si>
  <si>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</si>
  <si>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</si>
  <si>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</si>
  <si>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</si>
  <si>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</si>
  <si>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</si>
  <si>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</si>
  <si>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</si>
  <si>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</si>
  <si>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</si>
  <si>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</si>
  <si>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</si>
  <si>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</si>
  <si>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</si>
  <si>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</si>
  <si>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</si>
  <si>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</si>
  <si>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</si>
  <si>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</si>
  <si>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</si>
  <si>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</si>
  <si>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</si>
  <si>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</si>
  <si>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</si>
  <si>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</si>
  <si>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</si>
  <si>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</si>
  <si>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</si>
  <si>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</si>
  <si>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</si>
  <si>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</si>
  <si>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</si>
  <si>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</si>
  <si>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</si>
  <si>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</si>
  <si>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</si>
  <si>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</si>
  <si>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</si>
  <si>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</si>
  <si>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</si>
  <si>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</si>
  <si>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</si>
  <si>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</si>
  <si>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</si>
  <si>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</si>
  <si>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</si>
  <si>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</si>
  <si>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</si>
  <si>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</si>
  <si>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</si>
  <si>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</si>
  <si>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</si>
  <si>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</si>
  <si>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</si>
  <si>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</si>
  <si>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</si>
  <si>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</si>
  <si>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</si>
  <si>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</si>
  <si>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</si>
  <si>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</si>
  <si>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</si>
  <si>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</si>
  <si>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</si>
  <si>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</si>
  <si>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</si>
  <si>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</si>
  <si>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</si>
  <si>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</si>
  <si>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</si>
  <si>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</si>
  <si>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</si>
  <si>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</si>
  <si>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</si>
  <si>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</si>
  <si>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</si>
  <si>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</si>
  <si>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</si>
  <si>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</si>
  <si>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</si>
  <si>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</si>
  <si>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</si>
  <si>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</si>
  <si>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</si>
  <si>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</si>
  <si>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</si>
  <si>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</si>
  <si>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</si>
  <si>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</si>
  <si>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</si>
  <si>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</si>
  <si>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</si>
  <si>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</si>
  <si>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</si>
  <si>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</si>
  <si>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</si>
  <si>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</si>
  <si>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</si>
  <si>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</si>
  <si>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</si>
  <si>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</si>
  <si>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</si>
  <si>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</si>
  <si>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</si>
  <si>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</si>
  <si>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</si>
  <si>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</si>
  <si>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</si>
  <si>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</si>
  <si>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</si>
  <si>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</si>
  <si>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</si>
  <si>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</si>
  <si>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</si>
  <si>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</si>
  <si>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</si>
  <si>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</si>
  <si>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</si>
  <si>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</si>
  <si>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</si>
  <si>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</si>
  <si>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</si>
  <si>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</si>
  <si>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</si>
  <si>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</si>
  <si>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</si>
  <si>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</si>
  <si>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</si>
  <si>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</si>
  <si>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</si>
  <si>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</si>
  <si>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</si>
  <si>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</si>
  <si>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</si>
  <si>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</si>
  <si>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</si>
  <si>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</si>
  <si>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</si>
  <si>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</si>
  <si>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</si>
  <si>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</si>
  <si>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</si>
  <si>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</si>
  <si>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</si>
  <si>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</si>
  <si>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</si>
  <si>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</si>
  <si>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</si>
  <si>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</si>
  <si>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</si>
  <si>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</si>
  <si>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</si>
  <si>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</si>
  <si>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</si>
  <si>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</si>
  <si>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</si>
  <si>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</si>
  <si>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</si>
  <si>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</si>
  <si>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</si>
  <si>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</si>
  <si>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</si>
  <si>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</si>
  <si>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</si>
  <si>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</si>
  <si>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</si>
  <si>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</si>
  <si>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</si>
  <si>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</si>
  <si>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</si>
  <si>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</si>
  <si>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</si>
  <si>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</si>
  <si>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</si>
  <si>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</si>
  <si>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</si>
  <si>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</si>
  <si>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</si>
  <si>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</si>
  <si>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</si>
  <si>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</si>
  <si>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</si>
  <si>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</si>
  <si>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</si>
  <si>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</si>
  <si>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</si>
  <si>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</si>
  <si>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</si>
  <si>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</si>
  <si>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</si>
  <si>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</si>
  <si>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</si>
  <si>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</si>
  <si>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</si>
  <si>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</si>
  <si>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</si>
  <si>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</si>
  <si>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</si>
  <si>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</si>
  <si>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</si>
  <si>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</si>
  <si>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</si>
  <si>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</si>
  <si>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</si>
  <si>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</si>
  <si>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</si>
  <si>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</si>
  <si>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</si>
  <si>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</si>
  <si>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</si>
  <si>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</si>
  <si>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</si>
  <si>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</si>
  <si>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</si>
  <si>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</si>
  <si>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</si>
  <si>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</si>
  <si>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</si>
  <si>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</si>
  <si>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</si>
  <si>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</si>
  <si>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</si>
  <si>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</si>
  <si>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</si>
  <si>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</si>
  <si>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</si>
  <si>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</si>
  <si>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</si>
  <si>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</si>
  <si>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</si>
  <si>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</si>
  <si>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</si>
  <si>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</si>
  <si>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</si>
  <si>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</si>
  <si>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</si>
  <si>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</si>
  <si>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</si>
  <si>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</si>
  <si>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</si>
  <si>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</si>
  <si>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</si>
  <si>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</si>
  <si>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</si>
  <si>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</si>
  <si>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</si>
  <si>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</si>
  <si>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</si>
  <si>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</si>
  <si>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</si>
  <si>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</si>
  <si>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</si>
  <si>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</si>
  <si>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</si>
  <si>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</si>
  <si>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</si>
  <si>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</si>
  <si>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</si>
  <si>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</si>
  <si>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</si>
  <si>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</si>
  <si>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</si>
  <si>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</si>
  <si>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</si>
  <si>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</si>
  <si>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</si>
  <si>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</si>
  <si>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</si>
  <si>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</si>
  <si>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</si>
  <si>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</si>
  <si>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</si>
  <si>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</si>
  <si>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</si>
  <si>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</si>
  <si>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</si>
  <si>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</si>
  <si>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</si>
  <si>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</si>
  <si>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</si>
  <si>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</si>
  <si>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</si>
  <si>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</si>
  <si>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</si>
  <si>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</si>
  <si>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</si>
  <si>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</si>
  <si>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</si>
  <si>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</si>
  <si>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</si>
  <si>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</si>
  <si>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</si>
  <si>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</si>
  <si>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</si>
  <si>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</si>
  <si>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</si>
  <si>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</si>
  <si>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</si>
  <si>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</si>
  <si>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</si>
  <si>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</si>
  <si>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</si>
  <si>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</si>
  <si>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</si>
  <si>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</si>
  <si>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</si>
  <si>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</si>
  <si>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</si>
  <si>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</si>
  <si>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</si>
  <si>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</si>
  <si>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</si>
  <si>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</si>
  <si>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</si>
  <si>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</si>
  <si>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</si>
  <si>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</si>
  <si>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</si>
  <si>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</si>
  <si>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</si>
  <si>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</si>
  <si>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</si>
  <si>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</si>
  <si>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</si>
  <si>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</si>
  <si>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</si>
  <si>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</si>
  <si>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</si>
  <si>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</si>
  <si>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</si>
  <si>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</si>
  <si>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</si>
  <si>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</si>
  <si>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</si>
  <si>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</si>
  <si>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</si>
  <si>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</si>
  <si>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</si>
  <si>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</si>
  <si>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</si>
  <si>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</si>
  <si>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</si>
  <si>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</si>
  <si>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</si>
  <si>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</si>
  <si>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</si>
  <si>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</si>
  <si>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</si>
  <si>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</si>
  <si>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</si>
  <si>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</si>
  <si>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</si>
  <si>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</si>
  <si>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</si>
  <si>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</si>
  <si>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</si>
  <si>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</si>
  <si>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</si>
  <si>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</si>
  <si>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</si>
  <si>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</si>
  <si>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</si>
  <si>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</si>
  <si>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</si>
  <si>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</si>
  <si>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</si>
  <si>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</si>
  <si>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</si>
  <si>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</si>
  <si>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</si>
  <si>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</si>
  <si>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</si>
  <si>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</si>
  <si>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</si>
  <si>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</si>
  <si>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</si>
  <si>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</si>
  <si>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</si>
  <si>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</si>
  <si>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</si>
  <si>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</si>
  <si>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</si>
  <si>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</si>
  <si>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</si>
  <si>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</si>
  <si>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</si>
  <si>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</si>
  <si>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</si>
  <si>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</si>
  <si>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</si>
  <si>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</si>
  <si>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</si>
  <si>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</si>
  <si>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</si>
  <si>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</si>
  <si>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</si>
  <si>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</si>
  <si>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</si>
  <si>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</si>
  <si>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</si>
  <si>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</si>
  <si>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</si>
  <si>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</si>
  <si>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</si>
  <si>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</si>
  <si>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</si>
  <si>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</si>
  <si>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</si>
  <si>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</si>
  <si>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</si>
  <si>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</si>
  <si>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</si>
  <si>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</si>
  <si>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</si>
  <si>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</si>
  <si>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</si>
  <si>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</si>
  <si>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</si>
  <si>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</si>
  <si>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</si>
  <si>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</si>
  <si>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</si>
  <si>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</si>
  <si>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</si>
  <si>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</si>
  <si>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</si>
  <si>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</si>
  <si>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</si>
  <si>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</si>
  <si>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</si>
  <si>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</si>
  <si>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</si>
  <si>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</si>
  <si>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</si>
  <si>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</si>
  <si>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</si>
  <si>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</si>
  <si>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</si>
  <si>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</si>
  <si>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</si>
  <si>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</si>
  <si>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</si>
  <si>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</si>
  <si>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</si>
  <si>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</si>
  <si>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</si>
  <si>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</si>
  <si>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</si>
  <si>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</si>
  <si>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</si>
  <si>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</si>
  <si>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</si>
  <si>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</si>
  <si>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</si>
  <si>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</si>
  <si>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</si>
  <si>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</si>
  <si>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</si>
  <si>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</si>
  <si>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</si>
  <si>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</si>
  <si>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</si>
  <si>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</si>
  <si>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</si>
  <si>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</si>
  <si>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</si>
  <si>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</si>
  <si>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</si>
  <si>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</si>
  <si>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</si>
  <si>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</si>
  <si>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</si>
  <si>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</si>
  <si>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</si>
  <si>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</si>
  <si>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</si>
  <si>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</si>
  <si>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</si>
  <si>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</si>
  <si>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</si>
  <si>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</si>
  <si>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</si>
  <si>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</si>
  <si>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</si>
  <si>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</si>
  <si>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</si>
  <si>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</si>
  <si>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</si>
  <si>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</si>
  <si>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</si>
  <si>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</si>
  <si>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</si>
  <si>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</si>
  <si>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</si>
  <si>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</si>
  <si>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</si>
  <si>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</si>
  <si>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</si>
  <si>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</si>
  <si>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</si>
  <si>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</si>
  <si>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</si>
  <si>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</si>
  <si>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</si>
  <si>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</si>
  <si>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</si>
  <si>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</si>
  <si>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</si>
  <si>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</si>
  <si>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</si>
  <si>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</si>
  <si>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</si>
  <si>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</si>
  <si>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</si>
  <si>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</si>
  <si>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</si>
  <si>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</si>
  <si>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</si>
  <si>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</si>
  <si>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</si>
  <si>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</si>
  <si>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</si>
  <si>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</si>
  <si>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</si>
  <si>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</si>
  <si>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</si>
  <si>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</si>
  <si>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</si>
  <si>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</si>
  <si>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</si>
  <si>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</si>
  <si>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</si>
  <si>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</si>
  <si>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</si>
  <si>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</si>
  <si>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</si>
  <si>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</si>
  <si>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</si>
  <si>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</si>
  <si>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</si>
  <si>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</si>
  <si>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</si>
  <si>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</si>
  <si>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</si>
  <si>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</si>
  <si>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</si>
  <si>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</si>
  <si>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</si>
  <si>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</si>
  <si>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</si>
  <si>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</si>
  <si>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</si>
  <si>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</si>
  <si>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</si>
  <si>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</si>
  <si>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</si>
  <si>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</si>
  <si>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</si>
  <si>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</si>
  <si>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</si>
  <si>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</si>
  <si>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</si>
  <si>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</si>
  <si>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</si>
  <si>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</si>
  <si>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</si>
  <si>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</si>
  <si>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</si>
  <si>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</si>
  <si>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</si>
  <si>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</si>
  <si>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</si>
  <si>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</si>
  <si>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</si>
  <si>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</si>
  <si>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</si>
  <si>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</si>
  <si>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</si>
  <si>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</si>
  <si>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</si>
  <si>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</si>
  <si>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</si>
  <si>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</si>
  <si>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</si>
  <si>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</si>
  <si>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</si>
  <si>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</si>
  <si>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</si>
  <si>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</si>
  <si>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</si>
  <si>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</si>
  <si>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</si>
  <si>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</si>
  <si>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</si>
  <si>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</si>
  <si>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</si>
  <si>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</si>
  <si>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</si>
  <si>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</si>
  <si>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</si>
  <si>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</si>
  <si>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</si>
  <si>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</si>
  <si>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</si>
  <si>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</si>
  <si>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</si>
  <si>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</si>
  <si>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</si>
  <si>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</si>
  <si>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</si>
  <si>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</si>
  <si>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</si>
  <si>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</si>
  <si>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</si>
  <si>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</si>
  <si>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</si>
  <si>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</si>
  <si>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</si>
  <si>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</si>
  <si>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</si>
  <si>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</si>
  <si>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</si>
  <si>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</si>
  <si>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</si>
  <si>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</si>
  <si>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</si>
  <si>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</si>
  <si>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</si>
  <si>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</si>
  <si>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</si>
  <si>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</si>
  <si>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</si>
  <si>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</si>
  <si>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</si>
  <si>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</si>
  <si>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</si>
  <si>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</si>
  <si>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</si>
  <si>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</si>
  <si>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</si>
  <si>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</si>
  <si>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</si>
  <si>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</si>
  <si>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</si>
  <si>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</si>
  <si>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</si>
  <si>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</si>
  <si>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</si>
  <si>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</si>
  <si>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</si>
  <si>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</si>
  <si>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</si>
  <si>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</si>
  <si>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</si>
  <si>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</si>
  <si>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</si>
  <si>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</si>
  <si>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</si>
  <si>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</si>
  <si>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</si>
  <si>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</si>
  <si>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</si>
  <si>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</si>
  <si>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</si>
  <si>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</si>
  <si>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</si>
  <si>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</si>
  <si>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</si>
  <si>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</si>
  <si>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</si>
  <si>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</si>
  <si>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</si>
  <si>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</si>
  <si>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</si>
  <si>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</si>
  <si>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</si>
  <si>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</si>
  <si>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</si>
  <si>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</si>
  <si>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</si>
  <si>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</si>
  <si>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</si>
  <si>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</si>
  <si>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</si>
  <si>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</si>
  <si>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</si>
  <si>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</si>
  <si>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</si>
  <si>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</si>
  <si>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</si>
  <si>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</si>
  <si>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</si>
  <si>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</si>
  <si>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</si>
  <si>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</si>
  <si>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</si>
  <si>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</si>
  <si>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</si>
  <si>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</si>
  <si>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</si>
  <si>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</si>
  <si>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</si>
  <si>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</si>
  <si>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</si>
  <si>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</si>
  <si>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</si>
  <si>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</si>
  <si>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</si>
  <si>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</si>
  <si>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</si>
  <si>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</si>
  <si>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</si>
  <si>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</si>
  <si>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</si>
  <si>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</si>
  <si>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</si>
  <si>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</si>
  <si>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</si>
  <si>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</si>
  <si>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</si>
  <si>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</si>
  <si>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</si>
  <si>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</si>
  <si>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</si>
  <si>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</si>
  <si>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</si>
  <si>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</si>
  <si>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</si>
  <si>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</si>
  <si>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</si>
  <si>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</si>
  <si>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</si>
  <si>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</si>
  <si>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</si>
  <si>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</si>
  <si>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</si>
  <si>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</si>
  <si>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</si>
  <si>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</si>
  <si>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</si>
  <si>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</si>
  <si>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</si>
  <si>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</si>
  <si>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</si>
  <si>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</si>
  <si>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</si>
  <si>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</si>
  <si>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</si>
  <si>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</si>
  <si>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</si>
  <si>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</si>
  <si>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</si>
  <si>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</si>
  <si>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</si>
  <si>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</si>
  <si>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</si>
  <si>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</si>
  <si>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</si>
  <si>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</si>
  <si>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</si>
  <si>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</si>
  <si>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</si>
  <si>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</si>
  <si>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</si>
  <si>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</si>
  <si>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</si>
  <si>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</si>
  <si>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</si>
  <si>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</si>
  <si>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</si>
  <si>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</si>
  <si>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</si>
  <si>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</si>
  <si>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</si>
  <si>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</si>
  <si>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</si>
  <si>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</si>
  <si>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</si>
  <si>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</si>
  <si>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</si>
  <si>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</si>
  <si>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</si>
  <si>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</si>
  <si>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</si>
  <si>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</si>
  <si>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</si>
  <si>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</si>
  <si>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</si>
  <si>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</si>
  <si>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</si>
  <si>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</si>
  <si>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</si>
  <si>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</si>
  <si>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</si>
  <si>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</si>
  <si>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</si>
  <si>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</si>
  <si>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</si>
  <si>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</si>
  <si>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</si>
  <si>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</si>
  <si>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</si>
  <si>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</si>
  <si>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</si>
  <si>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</si>
  <si>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</si>
  <si>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</si>
  <si>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</si>
  <si>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</si>
  <si>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</si>
  <si>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</si>
  <si>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</si>
  <si>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</si>
  <si>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</si>
  <si>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</si>
  <si>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</si>
  <si>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</si>
  <si>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</si>
  <si>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</si>
  <si>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</si>
  <si>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</si>
  <si>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</si>
  <si>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</si>
  <si>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</si>
  <si>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</si>
  <si>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</si>
  <si>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</si>
  <si>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</si>
  <si>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</si>
  <si>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</si>
  <si>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</si>
  <si>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</si>
  <si>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</si>
  <si>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</si>
  <si>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</si>
  <si>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</si>
  <si>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</si>
  <si>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</si>
  <si>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</si>
  <si>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</si>
  <si>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</si>
  <si>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</si>
  <si>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</si>
  <si>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</si>
  <si>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</si>
  <si>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</si>
  <si>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</si>
  <si>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</si>
  <si>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</si>
  <si>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</si>
  <si>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</si>
  <si>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</si>
  <si>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</si>
  <si>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</si>
  <si>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</si>
  <si>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</si>
  <si>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</si>
  <si>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</si>
  <si>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</si>
  <si>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</si>
  <si>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</si>
  <si>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</si>
  <si>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</si>
  <si>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</si>
  <si>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</si>
  <si>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</si>
  <si>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</si>
  <si>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</si>
  <si>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</si>
  <si>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</si>
  <si>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</si>
  <si>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</si>
  <si>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</si>
  <si>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</si>
  <si>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</si>
  <si>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</si>
  <si>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</si>
  <si>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</si>
  <si>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</si>
  <si>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</si>
  <si>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</si>
  <si>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</si>
  <si>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</si>
  <si>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</si>
  <si>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</si>
  <si>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</si>
  <si>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</si>
  <si>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</si>
  <si>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</si>
  <si>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</si>
  <si>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</si>
  <si>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</si>
  <si>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</si>
  <si>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</si>
  <si>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</si>
  <si>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</si>
  <si>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</si>
  <si>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</si>
  <si>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</si>
  <si>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</si>
  <si>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</si>
  <si>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</si>
  <si>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</si>
  <si>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</si>
  <si>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</si>
  <si>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</si>
  <si>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</si>
  <si>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</si>
  <si>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</si>
  <si>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</si>
  <si>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</si>
  <si>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</si>
  <si>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</si>
  <si>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</si>
  <si>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</si>
  <si>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</si>
  <si>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</si>
  <si>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</si>
  <si>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</si>
  <si>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</si>
  <si>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</si>
  <si>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</si>
  <si>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</si>
  <si>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</si>
  <si>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</si>
  <si>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</si>
  <si>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</si>
  <si>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</si>
  <si>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</si>
  <si>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</si>
  <si>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</si>
  <si>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</si>
  <si>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</si>
  <si>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</si>
  <si>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</si>
  <si>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</si>
  <si>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</si>
  <si>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</si>
  <si>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</si>
  <si>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</si>
  <si>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</si>
  <si>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</si>
  <si>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</si>
  <si>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</si>
  <si>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</si>
  <si>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</si>
  <si>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</si>
  <si>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</si>
  <si>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</si>
  <si>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</si>
  <si>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</si>
  <si>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</si>
  <si>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</si>
  <si>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</si>
  <si>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</si>
  <si>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</si>
  <si>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</si>
  <si>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</si>
  <si>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</si>
  <si>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</si>
  <si>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</si>
  <si>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</si>
  <si>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</si>
  <si>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</si>
  <si>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</si>
  <si>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</si>
  <si>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</si>
  <si>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</si>
  <si>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</si>
  <si>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</si>
  <si>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</si>
  <si>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</si>
  <si>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</si>
  <si>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</si>
  <si>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</si>
  <si>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</si>
  <si>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</si>
  <si>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</si>
  <si>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</si>
  <si>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</si>
  <si>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</si>
  <si>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</si>
  <si>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</si>
  <si>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</si>
  <si>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</si>
  <si>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</si>
  <si>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</si>
  <si>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</si>
  <si>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</si>
  <si>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</si>
  <si>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</si>
  <si>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</si>
  <si>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</si>
  <si>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</si>
  <si>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</si>
  <si>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</si>
  <si>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</si>
  <si>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</si>
  <si>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</si>
  <si>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</si>
  <si>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</si>
  <si>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</si>
  <si>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</si>
  <si>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</si>
  <si>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</si>
  <si>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</si>
  <si>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</si>
  <si>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</si>
  <si>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</si>
  <si>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</si>
  <si>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</si>
  <si>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</si>
  <si>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</si>
  <si>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</si>
  <si>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</si>
  <si>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</si>
  <si>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</si>
  <si>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</si>
  <si>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</si>
  <si>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</si>
  <si>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</si>
  <si>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</si>
  <si>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</si>
  <si>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</si>
  <si>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</si>
  <si>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</si>
  <si>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</si>
  <si>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</si>
  <si>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</si>
  <si>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</si>
  <si>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</si>
  <si>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</si>
  <si>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</si>
  <si>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</si>
  <si>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</si>
  <si>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</si>
  <si>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</si>
  <si>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</si>
  <si>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</si>
  <si>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</si>
  <si>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</si>
  <si>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</si>
  <si>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</si>
  <si>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</si>
  <si>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</si>
  <si>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</si>
  <si>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</si>
  <si>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</si>
  <si>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</si>
  <si>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</si>
  <si>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</si>
  <si>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</si>
  <si>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</si>
  <si>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</si>
  <si>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</si>
  <si>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</si>
  <si>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</si>
  <si>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</si>
  <si>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</si>
  <si>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</si>
  <si>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</si>
  <si>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</si>
  <si>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</si>
  <si>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</si>
  <si>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</si>
  <si>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</si>
  <si>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</si>
  <si>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</si>
  <si>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</si>
  <si>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</si>
  <si>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</si>
  <si>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</si>
  <si>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</si>
  <si>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</si>
  <si>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</si>
  <si>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</si>
  <si>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</si>
  <si>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</si>
  <si>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</si>
  <si>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</si>
  <si>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</si>
  <si>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</si>
  <si>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</si>
  <si>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</si>
  <si>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</si>
  <si>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</si>
  <si>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</si>
  <si>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</si>
  <si>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</si>
  <si>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</si>
  <si>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</si>
  <si>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</si>
  <si>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</si>
  <si>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</si>
  <si>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</si>
  <si>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</si>
  <si>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</si>
  <si>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</si>
  <si>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</si>
  <si>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</si>
  <si>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</si>
  <si>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</si>
  <si>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</si>
  <si>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</si>
  <si>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</si>
  <si>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</si>
  <si>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</si>
  <si>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</si>
  <si>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</si>
  <si>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</si>
  <si>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</si>
  <si>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</si>
  <si>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</si>
  <si>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</si>
  <si>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</si>
  <si>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</si>
  <si>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</si>
  <si>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</si>
  <si>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</si>
  <si>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</si>
  <si>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</si>
  <si>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</si>
  <si>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</si>
  <si>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</si>
  <si>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</si>
  <si>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</si>
  <si>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</si>
  <si>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</si>
  <si>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</si>
  <si>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</si>
  <si>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</si>
  <si>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</si>
  <si>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</si>
  <si>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</si>
  <si>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</si>
  <si>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</si>
  <si>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</si>
  <si>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</si>
  <si>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</si>
  <si>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</si>
  <si>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</si>
  <si>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</si>
  <si>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</si>
  <si>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</si>
  <si>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</si>
  <si>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</si>
  <si>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</si>
  <si>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</si>
  <si>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</si>
  <si>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</si>
  <si>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</si>
  <si>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</si>
  <si>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</si>
  <si>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</si>
  <si>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</si>
  <si>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</si>
  <si>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</si>
  <si>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</si>
  <si>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</si>
  <si>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</si>
  <si>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</si>
  <si>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</si>
  <si>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</si>
  <si>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</si>
  <si>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</si>
  <si>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</si>
  <si>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</si>
  <si>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</si>
  <si>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</si>
  <si>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</si>
  <si>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</si>
  <si>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</si>
  <si>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</si>
  <si>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</si>
  <si>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</si>
  <si>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</si>
  <si>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</si>
  <si>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</si>
  <si>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</si>
  <si>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</si>
  <si>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</si>
  <si>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</si>
  <si>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</si>
  <si>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</si>
  <si>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</si>
  <si>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</si>
  <si>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</si>
  <si>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</si>
  <si>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</si>
  <si>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</si>
  <si>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</si>
  <si>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</si>
  <si>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</si>
  <si>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</si>
  <si>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</si>
  <si>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</si>
  <si>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</si>
  <si>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</si>
  <si>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</si>
  <si>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</si>
  <si>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</si>
  <si>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</si>
  <si>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</si>
  <si>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</si>
  <si>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</si>
  <si>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</si>
  <si>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</si>
  <si>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</si>
  <si>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</si>
  <si>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</si>
  <si>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</si>
  <si>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</si>
  <si>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</si>
  <si>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</si>
  <si>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</si>
  <si>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</si>
  <si>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</si>
  <si>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</si>
  <si>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</si>
  <si>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</si>
  <si>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</si>
  <si>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</si>
  <si>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</si>
  <si>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</si>
  <si>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</si>
  <si>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</si>
  <si>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</si>
  <si>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</si>
  <si>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</si>
  <si>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</si>
  <si>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</si>
  <si>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</si>
  <si>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</si>
  <si>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</si>
  <si>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</si>
  <si>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</si>
  <si>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</si>
  <si>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</si>
  <si>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</si>
  <si>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</si>
  <si>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</si>
  <si>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</si>
  <si>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</si>
  <si>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</si>
  <si>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</si>
  <si>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</si>
  <si>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</si>
  <si>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</si>
  <si>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</si>
  <si>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</si>
  <si>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</si>
  <si>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</si>
  <si>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</si>
  <si>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</si>
  <si>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</si>
  <si>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</si>
  <si>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</si>
  <si>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</si>
  <si>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</si>
  <si>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</si>
  <si>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</si>
  <si>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</si>
  <si>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</si>
  <si>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</si>
  <si>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</si>
  <si>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</si>
  <si>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</si>
  <si>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</si>
  <si>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</si>
  <si>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</si>
  <si>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</si>
  <si>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</si>
  <si>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</si>
  <si>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</si>
  <si>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</si>
  <si>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</si>
  <si>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</si>
  <si>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</si>
  <si>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</si>
  <si>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</si>
  <si>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</si>
  <si>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</si>
  <si>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</si>
  <si>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</si>
  <si>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</si>
  <si>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</si>
  <si>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</si>
  <si>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</si>
  <si>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</si>
  <si>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</si>
  <si>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</si>
  <si>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</si>
  <si>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</si>
  <si>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</si>
  <si>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</si>
  <si>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</si>
  <si>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</si>
  <si>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</si>
  <si>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</si>
  <si>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</si>
  <si>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</si>
  <si>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</si>
  <si>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</si>
  <si>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</si>
  <si>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</si>
  <si>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</si>
  <si>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</si>
  <si>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</si>
  <si>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</si>
  <si>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</si>
  <si>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</si>
  <si>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</si>
  <si>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</si>
  <si>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</si>
  <si>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</si>
  <si>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</si>
  <si>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</si>
  <si>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</si>
  <si>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</si>
  <si>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</si>
  <si>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</si>
  <si>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</si>
  <si>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</si>
  <si>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</si>
  <si>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</si>
  <si>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</si>
  <si>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</si>
  <si>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</si>
  <si>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</si>
  <si>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</si>
  <si>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</si>
  <si>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</si>
  <si>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</si>
  <si>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</si>
  <si>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</si>
  <si>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</si>
  <si>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</si>
  <si>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</si>
  <si>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</si>
  <si>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</si>
  <si>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</si>
  <si>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</si>
  <si>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</si>
  <si>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</si>
  <si>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</si>
  <si>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</si>
  <si>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</si>
  <si>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</si>
  <si>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</si>
  <si>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</si>
  <si>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</si>
  <si>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</si>
  <si>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</si>
  <si>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</si>
  <si>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</si>
  <si>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</si>
  <si>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</si>
  <si>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</si>
  <si>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</si>
  <si>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</si>
  <si>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</si>
  <si>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</si>
  <si>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</si>
  <si>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</si>
  <si>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</si>
  <si>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</si>
  <si>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</si>
  <si>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</si>
  <si>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</si>
  <si>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</si>
  <si>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</si>
  <si>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</si>
  <si>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</si>
  <si>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</si>
  <si>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</si>
  <si>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</si>
  <si>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</si>
  <si>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</si>
  <si>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</si>
  <si>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</si>
  <si>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</si>
  <si>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</si>
  <si>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</si>
  <si>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</si>
  <si>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</si>
  <si>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</si>
  <si>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</si>
  <si>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</si>
  <si>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</si>
  <si>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</si>
  <si>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</si>
  <si>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</si>
  <si>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</si>
  <si>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</si>
  <si>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</si>
  <si>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</si>
  <si>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</si>
  <si>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</si>
  <si>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</si>
  <si>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</si>
  <si>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</si>
  <si>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</si>
  <si>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</si>
  <si>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</si>
  <si>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</si>
  <si>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</si>
  <si>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</si>
  <si>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</si>
  <si>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</si>
  <si>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</si>
  <si>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</si>
  <si>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</si>
  <si>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</si>
  <si>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</si>
  <si>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</si>
  <si>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</si>
  <si>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</si>
  <si>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</si>
  <si>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</si>
  <si>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</si>
  <si>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</si>
  <si>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</si>
  <si>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</si>
  <si>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</si>
  <si>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</si>
  <si>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</si>
  <si>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</si>
  <si>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</si>
  <si>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</si>
  <si>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</si>
  <si>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</si>
  <si>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</si>
  <si>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</si>
  <si>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</si>
  <si>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</si>
  <si>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</si>
  <si>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</si>
  <si>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</si>
  <si>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</si>
  <si>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</si>
  <si>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</si>
  <si>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</si>
  <si>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</si>
  <si>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</si>
  <si>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</si>
  <si>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</si>
  <si>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</si>
  <si>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</si>
  <si>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</si>
  <si>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</si>
  <si>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</si>
  <si>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</si>
  <si>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</si>
  <si>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</si>
  <si>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</si>
  <si>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</si>
  <si>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</si>
  <si>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</si>
  <si>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</si>
  <si>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</si>
  <si>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</si>
  <si>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</si>
  <si>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</si>
  <si>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</si>
  <si>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</si>
  <si>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</si>
  <si>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</si>
  <si>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</si>
  <si>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</si>
  <si>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</si>
  <si>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</si>
  <si>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</si>
  <si>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</si>
  <si>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</si>
  <si>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</si>
  <si>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</si>
  <si>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</si>
  <si>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</si>
  <si>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</si>
  <si>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</si>
  <si>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</si>
  <si>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</si>
  <si>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</si>
  <si>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</si>
  <si>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</si>
  <si>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</si>
  <si>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</si>
  <si>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</si>
  <si>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</si>
  <si>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</si>
  <si>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</si>
  <si>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</si>
  <si>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</si>
  <si>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</si>
  <si>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</si>
  <si>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</si>
  <si>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</si>
  <si>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</si>
  <si>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</si>
  <si>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</si>
  <si>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</si>
  <si>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</si>
  <si>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</si>
  <si>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</si>
  <si>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</si>
  <si>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</si>
  <si>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</si>
  <si>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</si>
  <si>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</si>
  <si>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</si>
  <si>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</si>
  <si>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</si>
  <si>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</si>
  <si>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</si>
  <si>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</si>
  <si>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</si>
  <si>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</si>
  <si>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</si>
  <si>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</si>
  <si>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</si>
  <si>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</si>
  <si>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</si>
  <si>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</si>
  <si>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</si>
  <si>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</si>
  <si>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</si>
  <si>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</si>
  <si>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</si>
  <si>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</si>
  <si>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</si>
  <si>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</si>
  <si>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</si>
  <si>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</si>
  <si>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</si>
  <si>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</si>
  <si>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</si>
  <si>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</si>
  <si>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</si>
  <si>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</si>
  <si>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</si>
  <si>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</si>
  <si>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</si>
  <si>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</si>
  <si>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</si>
  <si>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</si>
  <si>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</si>
  <si>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</si>
  <si>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</si>
  <si>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</si>
  <si>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</si>
  <si>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</si>
  <si>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</si>
  <si>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</si>
  <si>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</si>
  <si>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</si>
  <si>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</si>
  <si>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</si>
  <si>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</si>
  <si>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</si>
  <si>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</si>
  <si>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</si>
  <si>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</si>
  <si>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</si>
  <si>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</si>
  <si>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</si>
  <si>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</si>
  <si>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</si>
  <si>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</si>
  <si>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</si>
  <si>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</si>
  <si>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</si>
  <si>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</si>
  <si>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</si>
  <si>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</si>
  <si>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</si>
  <si>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</si>
  <si>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</si>
  <si>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</si>
  <si>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</si>
  <si>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</si>
  <si>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</si>
  <si>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</si>
  <si>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</si>
  <si>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</si>
  <si>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</si>
  <si>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</si>
  <si>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</si>
  <si>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</si>
  <si>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</si>
  <si>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</si>
  <si>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</si>
  <si>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</si>
  <si>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</si>
  <si>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</si>
  <si>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</si>
  <si>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</si>
  <si>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</si>
  <si>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</si>
  <si>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</si>
  <si>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</si>
  <si>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</si>
  <si>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</si>
  <si>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</si>
  <si>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</si>
  <si>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</si>
  <si>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</si>
  <si>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</si>
  <si>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</si>
  <si>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</si>
  <si>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</si>
  <si>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</si>
  <si>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</si>
  <si>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</si>
  <si>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</si>
  <si>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</si>
  <si>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</si>
  <si>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</si>
  <si>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</si>
  <si>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</si>
  <si>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</si>
  <si>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</si>
  <si>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</si>
  <si>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</si>
  <si>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</si>
  <si>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</si>
  <si>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</si>
  <si>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</si>
  <si>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</si>
  <si>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</si>
  <si>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</si>
  <si>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</si>
  <si>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</si>
  <si>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</si>
  <si>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</si>
  <si>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</si>
  <si>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</si>
  <si>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</si>
  <si>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</si>
  <si>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</si>
  <si>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</si>
  <si>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</si>
  <si>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</si>
  <si>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</si>
  <si>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</si>
  <si>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</si>
  <si>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</si>
  <si>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</si>
  <si>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</si>
  <si>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</si>
  <si>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</si>
  <si>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</si>
  <si>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</si>
  <si>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</si>
  <si>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</si>
  <si>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</si>
  <si>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</si>
  <si>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</si>
  <si>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</si>
  <si>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</si>
  <si>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</si>
  <si>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</si>
  <si>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</si>
  <si>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</si>
  <si>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</si>
  <si>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</si>
  <si>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</si>
  <si>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</si>
  <si>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</si>
  <si>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</si>
  <si>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</si>
  <si>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</si>
  <si>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</si>
  <si>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</si>
  <si>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</si>
  <si>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</si>
  <si>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</si>
  <si>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</si>
  <si>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</si>
  <si>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</si>
  <si>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</si>
  <si>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</si>
  <si>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</si>
  <si>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</si>
  <si>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</si>
  <si>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</si>
  <si>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</si>
  <si>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</si>
  <si>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</si>
  <si>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</si>
  <si>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</si>
  <si>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</si>
  <si>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</si>
  <si>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</si>
  <si>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</si>
  <si>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</si>
  <si>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</si>
  <si>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</si>
  <si>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</si>
  <si>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</si>
  <si>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</si>
  <si>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</si>
  <si>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</si>
  <si>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</si>
  <si>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</si>
  <si>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</si>
  <si>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</si>
  <si>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</si>
  <si>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</si>
  <si>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</si>
  <si>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</si>
  <si>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</si>
  <si>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</si>
  <si>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</si>
  <si>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</si>
  <si>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</si>
  <si>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</si>
  <si>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</si>
  <si>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</si>
  <si>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</si>
  <si>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</si>
  <si>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</si>
  <si>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</si>
  <si>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</si>
  <si>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</si>
  <si>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</si>
  <si>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</si>
  <si>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</si>
  <si>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</si>
  <si>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</si>
  <si>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</si>
  <si>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</si>
  <si>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</si>
  <si>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</si>
  <si>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</si>
  <si>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</si>
  <si>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</si>
  <si>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</si>
  <si>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</si>
  <si>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</si>
  <si>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</si>
  <si>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</si>
  <si>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</si>
  <si>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</si>
  <si>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</si>
  <si>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</si>
  <si>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</si>
  <si>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</si>
  <si>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</si>
  <si>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</si>
  <si>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</si>
  <si>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</si>
  <si>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</si>
  <si>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</si>
  <si>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</si>
  <si>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</si>
  <si>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</si>
  <si>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</si>
  <si>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</si>
  <si>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</si>
  <si>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</si>
  <si>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</si>
  <si>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</si>
  <si>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</si>
  <si>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</si>
  <si>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</si>
  <si>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</si>
  <si>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</si>
  <si>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</si>
  <si>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</si>
  <si>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</si>
  <si>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</si>
  <si>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</si>
  <si>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</si>
  <si>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</si>
  <si>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</si>
  <si>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</si>
  <si>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</si>
  <si>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</si>
  <si>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</si>
  <si>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</si>
  <si>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</si>
  <si>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</si>
  <si>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</si>
  <si>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</si>
  <si>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</si>
  <si>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</si>
  <si>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</si>
  <si>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</si>
  <si>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</si>
  <si>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</si>
  <si>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</si>
  <si>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</si>
  <si>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</si>
  <si>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</si>
  <si>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</si>
  <si>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</si>
  <si>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</si>
  <si>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</si>
  <si>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</si>
  <si>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</si>
  <si>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</si>
  <si>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</si>
  <si>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</si>
  <si>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</si>
  <si>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</si>
  <si>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</si>
  <si>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</si>
  <si>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</si>
  <si>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</si>
  <si>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</si>
  <si>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</si>
  <si>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</si>
  <si>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</si>
  <si>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</si>
  <si>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</si>
  <si>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</si>
  <si>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</si>
  <si>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</si>
  <si>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</si>
  <si>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</si>
  <si>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</si>
  <si>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</si>
  <si>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</si>
  <si>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</si>
  <si>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</si>
  <si>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</si>
  <si>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</si>
  <si>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</si>
  <si>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</si>
  <si>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</si>
  <si>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</si>
  <si>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</si>
  <si>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</si>
  <si>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</si>
  <si>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</si>
  <si>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</si>
  <si>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</si>
  <si>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</si>
  <si>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</si>
  <si>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</si>
  <si>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</si>
  <si>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</si>
  <si>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</si>
  <si>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</si>
  <si>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</si>
  <si>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</si>
  <si>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</si>
  <si>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</si>
  <si>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</si>
  <si>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</si>
  <si>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</si>
  <si>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</si>
  <si>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</si>
  <si>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</si>
  <si>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</si>
  <si>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</si>
  <si>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</si>
  <si>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</si>
  <si>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</si>
  <si>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</si>
  <si>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</si>
  <si>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</si>
  <si>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</si>
  <si>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</si>
  <si>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</si>
  <si>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</si>
  <si>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</si>
  <si>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</si>
  <si>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</si>
  <si>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</si>
  <si>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</si>
  <si>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</si>
  <si>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</si>
  <si>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</si>
  <si>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</si>
  <si>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</si>
  <si>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</si>
  <si>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</si>
  <si>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</si>
  <si>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</si>
  <si>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</si>
  <si>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</si>
  <si>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</si>
  <si>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</si>
  <si>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</si>
  <si>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</si>
  <si>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</si>
  <si>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</si>
  <si>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</si>
  <si>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</si>
  <si>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</si>
  <si>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</si>
  <si>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</si>
  <si>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</si>
  <si>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</si>
  <si>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</si>
  <si>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</si>
  <si>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</si>
  <si>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</si>
  <si>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</si>
  <si>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</si>
  <si>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</si>
  <si>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</si>
  <si>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</si>
  <si>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</si>
  <si>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</si>
  <si>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</si>
  <si>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</si>
  <si>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</si>
  <si>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</si>
  <si>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</si>
  <si>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</si>
  <si>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</si>
  <si>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</si>
  <si>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</si>
  <si>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</si>
  <si>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</si>
  <si>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</si>
  <si>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</si>
  <si>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</si>
  <si>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</si>
  <si>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</si>
  <si>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</si>
  <si>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</si>
  <si>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</si>
  <si>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</si>
  <si>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</si>
  <si>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</si>
  <si>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</si>
  <si>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</si>
  <si>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</si>
  <si>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</si>
  <si>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</si>
  <si>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</si>
  <si>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</si>
  <si>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</si>
  <si>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</si>
  <si>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</si>
  <si>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</si>
  <si>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</si>
  <si>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</si>
  <si>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</si>
  <si>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</si>
  <si>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</si>
  <si>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</si>
  <si>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</si>
  <si>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</si>
  <si>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</si>
  <si>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</si>
  <si>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</si>
  <si>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</si>
  <si>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</si>
  <si>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</si>
  <si>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</si>
  <si>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</si>
  <si>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</si>
  <si>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</si>
  <si>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</si>
  <si>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</si>
  <si>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</si>
  <si>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</si>
  <si>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</si>
  <si>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</si>
  <si>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</si>
  <si>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</si>
  <si>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</si>
  <si>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</si>
  <si>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</si>
  <si>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</si>
  <si>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</si>
  <si>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</si>
  <si>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</si>
  <si>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</si>
  <si>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</si>
  <si>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</si>
  <si>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</si>
  <si>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</si>
  <si>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</si>
  <si>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</si>
  <si>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</si>
  <si>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</si>
  <si>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</si>
  <si>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</si>
  <si>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</si>
  <si>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</si>
  <si>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</si>
  <si>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</si>
  <si>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</si>
  <si>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</si>
  <si>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</si>
  <si>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</si>
  <si>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</si>
  <si>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</si>
  <si>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</si>
  <si>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</si>
  <si>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</si>
  <si>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</si>
  <si>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</si>
  <si>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</si>
  <si>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</si>
  <si>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</si>
  <si>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</si>
  <si>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</si>
  <si>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</si>
  <si>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</si>
  <si>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</si>
  <si>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</si>
  <si>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</si>
  <si>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</si>
  <si>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</si>
  <si>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</si>
  <si>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</si>
  <si>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</si>
  <si>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</si>
  <si>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</si>
  <si>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</si>
  <si>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</si>
  <si>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</si>
  <si>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</si>
  <si>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</si>
  <si>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</si>
  <si>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</si>
  <si>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</si>
  <si>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</si>
  <si>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</si>
  <si>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</si>
  <si>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</si>
  <si>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</si>
  <si>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</si>
  <si>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</si>
  <si>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</si>
  <si>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</si>
  <si>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</si>
  <si>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</si>
  <si>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</si>
  <si>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</si>
  <si>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</si>
  <si>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</si>
  <si>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</si>
  <si>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</si>
  <si>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</si>
  <si>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</si>
  <si>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</si>
  <si>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</si>
  <si>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</si>
  <si>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</si>
  <si>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</si>
  <si>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</si>
  <si>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</si>
  <si>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</si>
  <si>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</si>
  <si>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</si>
  <si>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</si>
  <si>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</si>
  <si>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</si>
  <si>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</si>
  <si>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</si>
  <si>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</si>
  <si>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</si>
  <si>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</si>
  <si>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</si>
  <si>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</si>
  <si>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</si>
  <si>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</si>
  <si>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</si>
  <si>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</si>
  <si>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</si>
  <si>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</si>
  <si>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</si>
  <si>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</si>
  <si>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</si>
  <si>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</si>
  <si>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</si>
  <si>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</si>
  <si>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</si>
  <si>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</si>
  <si>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</si>
  <si>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</si>
  <si>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</si>
  <si>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</si>
  <si>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</si>
  <si>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</si>
  <si>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</si>
  <si>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</si>
  <si>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</si>
  <si>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</si>
  <si>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</si>
  <si>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</si>
  <si>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</si>
  <si>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</si>
  <si>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</si>
  <si>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</si>
  <si>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</si>
  <si>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</si>
  <si>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</si>
  <si>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</si>
  <si>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</si>
  <si>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</si>
  <si>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</si>
  <si>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</si>
  <si>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</si>
  <si>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</si>
  <si>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</si>
  <si>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</si>
  <si>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</si>
  <si>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</si>
  <si>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</si>
  <si>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</si>
  <si>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</si>
  <si>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</si>
  <si>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</si>
  <si>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</si>
  <si>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</si>
  <si>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</si>
  <si>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</si>
  <si>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</si>
  <si>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</si>
  <si>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</si>
  <si>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</si>
  <si>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</si>
  <si>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</si>
  <si>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</si>
  <si>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</si>
  <si>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</si>
  <si>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</si>
  <si>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</si>
  <si>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</si>
  <si>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</si>
  <si>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</si>
  <si>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</si>
  <si>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</si>
  <si>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</si>
  <si>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</si>
  <si>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</si>
  <si>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</si>
  <si>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</si>
  <si>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</si>
  <si>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</si>
  <si>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</si>
  <si>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</si>
  <si>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</si>
  <si>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</si>
  <si>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</si>
  <si>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</si>
  <si>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</si>
  <si>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</si>
  <si>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</si>
  <si>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</si>
  <si>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</si>
  <si>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</si>
  <si>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</si>
  <si>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</si>
  <si>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</si>
  <si>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</si>
  <si>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</si>
  <si>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</si>
  <si>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</si>
  <si>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</si>
  <si>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</si>
  <si>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</si>
  <si>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</si>
  <si>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</si>
  <si>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</si>
  <si>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</si>
  <si>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</si>
  <si>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</si>
  <si>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</si>
  <si>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</si>
  <si>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</si>
  <si>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</si>
  <si>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</si>
  <si>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</si>
  <si>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</si>
  <si>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</si>
  <si>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</si>
  <si>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</si>
  <si>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</si>
  <si>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</si>
  <si>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</si>
  <si>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</si>
  <si>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</si>
  <si>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</si>
  <si>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</si>
  <si>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</si>
  <si>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</si>
  <si>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</si>
  <si>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</si>
  <si>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</si>
  <si>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</si>
  <si>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</si>
  <si>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</si>
  <si>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</si>
  <si>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</si>
  <si>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</si>
  <si>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</si>
  <si>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</si>
  <si>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</si>
  <si>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</si>
  <si>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</si>
  <si>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</si>
  <si>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</si>
  <si>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</si>
  <si>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</si>
  <si>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</si>
  <si>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</si>
  <si>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</si>
  <si>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</si>
  <si>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</si>
  <si>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</si>
  <si>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</si>
  <si>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</si>
  <si>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</si>
  <si>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</si>
  <si>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</si>
  <si>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</si>
  <si>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</si>
  <si>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</si>
  <si>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</si>
  <si>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</si>
  <si>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</si>
  <si>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</si>
  <si>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</si>
  <si>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</si>
  <si>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</si>
  <si>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</si>
  <si>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</si>
  <si>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</si>
  <si>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</si>
  <si>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</si>
  <si>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</si>
  <si>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</si>
  <si>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</si>
  <si>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</si>
  <si>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</si>
  <si>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</si>
  <si>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</si>
  <si>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</si>
  <si>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</si>
  <si>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</si>
  <si>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</si>
  <si>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</si>
  <si>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</si>
  <si>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</si>
  <si>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</si>
  <si>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</si>
  <si>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</si>
  <si>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</si>
  <si>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</si>
  <si>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</si>
  <si>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</si>
  <si>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</si>
  <si>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</si>
  <si>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</si>
  <si>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</si>
  <si>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</si>
  <si>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</si>
  <si>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</si>
  <si>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</si>
  <si>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</si>
  <si>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</si>
  <si>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</si>
  <si>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</si>
  <si>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</si>
  <si>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</si>
  <si>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</si>
  <si>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</si>
  <si>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</si>
  <si>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</si>
  <si>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</si>
  <si>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</si>
  <si>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</si>
  <si>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</si>
  <si>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</si>
  <si>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</si>
  <si>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</si>
  <si>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</si>
  <si>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</si>
  <si>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</si>
  <si>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</si>
  <si>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</si>
  <si>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</si>
  <si>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</si>
  <si>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</si>
  <si>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</si>
  <si>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</si>
  <si>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</si>
  <si>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</si>
  <si>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</si>
  <si>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</si>
  <si>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</si>
  <si>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</si>
  <si>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</si>
  <si>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</si>
  <si>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</si>
  <si>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</si>
  <si>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</si>
  <si>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</si>
  <si>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</si>
  <si>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</si>
  <si>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</si>
  <si>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</si>
  <si>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</si>
  <si>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</si>
  <si>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</si>
  <si>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</si>
  <si>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</si>
  <si>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</si>
  <si>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</si>
  <si>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</si>
  <si>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</si>
  <si>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</si>
  <si>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</si>
  <si>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</si>
  <si>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</si>
  <si>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</si>
  <si>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</si>
  <si>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</si>
  <si>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</si>
  <si>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</si>
  <si>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</si>
  <si>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</si>
  <si>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</si>
  <si>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</si>
  <si>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</si>
  <si>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</si>
  <si>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</si>
  <si>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</si>
  <si>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</si>
  <si>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</si>
  <si>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</si>
  <si>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</si>
  <si>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</si>
  <si>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</si>
  <si>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</si>
  <si>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</si>
  <si>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</si>
  <si>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</si>
  <si>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</si>
  <si>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</si>
  <si>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</si>
  <si>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</si>
  <si>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</si>
  <si>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</si>
  <si>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</si>
  <si>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</si>
  <si>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</si>
  <si>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</si>
  <si>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</si>
  <si>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</si>
  <si>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</si>
  <si>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</si>
  <si>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</si>
  <si>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</si>
  <si>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</si>
  <si>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</si>
  <si>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</si>
  <si>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</si>
  <si>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</si>
  <si>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</si>
  <si>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</si>
  <si>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</si>
  <si>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</si>
  <si>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</si>
  <si>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</si>
  <si>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</si>
  <si>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</si>
  <si>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</si>
  <si>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</si>
  <si>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</si>
  <si>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</si>
  <si>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</si>
  <si>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</si>
  <si>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</si>
  <si>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</si>
  <si>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</si>
  <si>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</si>
  <si>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</si>
  <si>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</si>
  <si>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</si>
  <si>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</si>
  <si>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</si>
  <si>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</si>
  <si>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</si>
  <si>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</si>
  <si>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</si>
  <si>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</si>
  <si>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</si>
  <si>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</si>
  <si>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</si>
  <si>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</si>
  <si>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</si>
  <si>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</si>
  <si>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</si>
  <si>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</si>
  <si>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</si>
  <si>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</si>
  <si>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</si>
  <si>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</si>
  <si>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</si>
  <si>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</si>
  <si>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</si>
  <si>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</si>
  <si>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</si>
  <si>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</si>
  <si>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</si>
  <si>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</si>
  <si>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</si>
  <si>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</si>
  <si>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</si>
  <si>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</si>
  <si>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</si>
  <si>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</si>
  <si>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</si>
  <si>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</si>
  <si>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</si>
  <si>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</si>
  <si>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</si>
  <si>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</si>
  <si>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</si>
  <si>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</si>
  <si>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</si>
  <si>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</si>
  <si>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</si>
  <si>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</si>
  <si>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</si>
  <si>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</si>
  <si>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</si>
  <si>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</si>
  <si>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</si>
  <si>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</si>
  <si>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</si>
  <si>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</si>
  <si>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</si>
  <si>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</si>
  <si>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</si>
  <si>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</si>
  <si>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</si>
  <si>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</si>
  <si>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</si>
  <si>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</si>
  <si>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</si>
  <si>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</si>
  <si>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</si>
  <si>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</si>
  <si>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</si>
  <si>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</si>
  <si>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</si>
  <si>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</si>
  <si>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</si>
  <si>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</si>
  <si>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</si>
  <si>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</si>
  <si>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</si>
  <si>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</si>
  <si>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</si>
  <si>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</si>
  <si>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</si>
  <si>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</si>
  <si>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</si>
  <si>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</si>
  <si>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</si>
  <si>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</si>
  <si>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</si>
  <si>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</si>
  <si>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</si>
  <si>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</si>
  <si>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</si>
  <si>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</si>
  <si>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</si>
  <si>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</si>
  <si>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</si>
  <si>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</si>
  <si>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</si>
  <si>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</si>
  <si>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</si>
  <si>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</si>
  <si>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</si>
  <si>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</si>
  <si>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</si>
  <si>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</si>
  <si>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</si>
  <si>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</si>
  <si>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</si>
  <si>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</si>
  <si>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</si>
  <si>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</si>
  <si>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</si>
  <si>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</si>
  <si>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</si>
  <si>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</si>
  <si>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</si>
  <si>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</si>
  <si>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</si>
  <si>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</si>
  <si>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</si>
  <si>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</si>
  <si>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</si>
  <si>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</si>
  <si>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</si>
  <si>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</si>
  <si>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</si>
  <si>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</si>
  <si>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</si>
  <si>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</si>
  <si>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</si>
  <si>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</si>
  <si>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</si>
  <si>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</si>
  <si>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</si>
  <si>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</si>
  <si>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</si>
  <si>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</si>
  <si>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</si>
  <si>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</si>
  <si>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</si>
  <si>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</si>
  <si>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</si>
  <si>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</si>
  <si>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</si>
  <si>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</si>
  <si>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</si>
  <si>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</si>
  <si>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</si>
  <si>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</si>
  <si>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</si>
  <si>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</si>
  <si>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</si>
  <si>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</si>
  <si>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</si>
  <si>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</si>
  <si>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</si>
  <si>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</si>
  <si>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</si>
  <si>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</si>
  <si>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</si>
  <si>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</si>
  <si>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</si>
  <si>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</si>
  <si>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</si>
  <si>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</si>
  <si>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</si>
  <si>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</si>
  <si>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</si>
  <si>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</si>
  <si>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</si>
  <si>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</si>
  <si>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</si>
  <si>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</si>
  <si>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</si>
  <si>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</si>
  <si>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</si>
  <si>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</si>
  <si>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</si>
  <si>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</si>
  <si>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</si>
  <si>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</si>
  <si>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</si>
  <si>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</si>
  <si>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</si>
  <si>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</si>
  <si>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</si>
  <si>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</si>
  <si>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</si>
  <si>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</si>
  <si>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</si>
  <si>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</si>
  <si>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</si>
  <si>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</si>
  <si>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</si>
  <si>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</si>
  <si>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</si>
  <si>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</si>
  <si>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</si>
  <si>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</si>
  <si>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</si>
  <si>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</si>
  <si>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</si>
  <si>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</si>
  <si>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</si>
  <si>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</si>
  <si>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</si>
  <si>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</si>
  <si>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</si>
  <si>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</si>
  <si>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</si>
  <si>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</si>
  <si>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</si>
  <si>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</si>
  <si>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</si>
  <si>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</si>
  <si>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</si>
  <si>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</si>
  <si>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</si>
  <si>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</si>
  <si>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</si>
  <si>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</si>
  <si>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</si>
  <si>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</si>
  <si>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</si>
  <si>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</si>
  <si>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</si>
  <si>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</si>
  <si>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</si>
  <si>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</si>
  <si>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</si>
  <si>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</si>
  <si>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</si>
  <si>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</si>
  <si>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</si>
  <si>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</si>
  <si>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</si>
  <si>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</si>
  <si>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</si>
  <si>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</si>
  <si>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</si>
  <si>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</si>
  <si>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</si>
  <si>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</si>
  <si>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</si>
  <si>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</si>
  <si>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</si>
  <si>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</si>
  <si>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</si>
  <si>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</si>
  <si>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</si>
  <si>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</si>
  <si>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</si>
  <si>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</si>
  <si>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</si>
  <si>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</si>
  <si>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</si>
  <si>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</si>
  <si>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</si>
  <si>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</si>
  <si>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</si>
  <si>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</si>
  <si>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</si>
  <si>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</si>
  <si>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</si>
  <si>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</si>
  <si>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</si>
  <si>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</si>
  <si>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</si>
  <si>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</si>
  <si>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</si>
  <si>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</si>
  <si>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</si>
  <si>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</si>
  <si>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</si>
  <si>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</si>
  <si>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</si>
  <si>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</si>
  <si>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</si>
  <si>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</si>
  <si>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</si>
  <si>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</si>
  <si>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</si>
  <si>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</si>
  <si>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</si>
  <si>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</si>
  <si>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</si>
  <si>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</si>
  <si>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</si>
  <si>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</si>
  <si>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</si>
  <si>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</si>
  <si>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</si>
  <si>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</si>
  <si>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</si>
  <si>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</si>
  <si>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</si>
  <si>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</si>
  <si>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</si>
  <si>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</si>
  <si>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</si>
  <si>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</si>
  <si>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</si>
  <si>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</si>
  <si>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</si>
  <si>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</si>
  <si>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</si>
  <si>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</si>
  <si>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</si>
  <si>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</si>
  <si>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</si>
  <si>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</si>
  <si>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</si>
  <si>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</si>
  <si>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</si>
  <si>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</si>
  <si>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</si>
  <si>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</si>
  <si>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</si>
  <si>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</si>
  <si>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</si>
  <si>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</si>
  <si>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</si>
  <si>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</si>
  <si>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</si>
  <si>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</si>
  <si>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</si>
  <si>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</si>
  <si>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</si>
  <si>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</si>
  <si>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</si>
  <si>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</si>
  <si>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</si>
  <si>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</si>
  <si>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</si>
  <si>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</si>
  <si>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</si>
  <si>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</si>
  <si>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</si>
  <si>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</si>
  <si>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</si>
  <si>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</si>
  <si>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</si>
  <si>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</si>
  <si>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</si>
  <si>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</si>
  <si>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</si>
  <si>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</si>
  <si>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</si>
  <si>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</si>
  <si>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</si>
  <si>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</si>
  <si>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</si>
  <si>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</si>
  <si>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</si>
  <si>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</si>
  <si>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</si>
  <si>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</si>
  <si>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</si>
  <si>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</si>
  <si>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</si>
  <si>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</si>
  <si>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</si>
  <si>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</si>
  <si>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</si>
  <si>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</si>
  <si>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</si>
  <si>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</si>
  <si>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</si>
  <si>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</si>
  <si>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</si>
  <si>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</si>
  <si>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</si>
  <si>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</si>
  <si>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</si>
  <si>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</si>
  <si>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</si>
  <si>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</si>
  <si>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</si>
  <si>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</si>
  <si>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</si>
  <si>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</si>
  <si>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</si>
  <si>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</si>
  <si>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</si>
  <si>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</si>
  <si>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</si>
  <si>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</si>
  <si>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</si>
  <si>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</si>
  <si>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</si>
  <si>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</si>
  <si>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</si>
  <si>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</si>
  <si>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</si>
  <si>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</si>
  <si>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</si>
  <si>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</si>
  <si>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</si>
  <si>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</si>
  <si>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</si>
  <si>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</si>
  <si>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</si>
  <si>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</si>
  <si>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</si>
  <si>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</si>
  <si>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</si>
  <si>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</si>
  <si>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</si>
  <si>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</si>
  <si>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</si>
  <si>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</si>
  <si>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</si>
  <si>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</si>
  <si>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</si>
  <si>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</si>
  <si>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</si>
  <si>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</si>
  <si>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</si>
  <si>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</si>
  <si>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</si>
  <si>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</si>
  <si>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</si>
  <si>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</si>
  <si>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</si>
  <si>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</si>
  <si>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</si>
  <si>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</si>
  <si>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</si>
  <si>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</si>
  <si>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</si>
  <si>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</si>
  <si>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</si>
  <si>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</si>
  <si>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</si>
  <si>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</si>
  <si>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</si>
  <si>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</si>
  <si>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</si>
  <si>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</si>
  <si>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</si>
  <si>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</si>
  <si>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</si>
  <si>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</si>
  <si>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</si>
  <si>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</si>
  <si>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</si>
  <si>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</si>
  <si>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</si>
  <si>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</si>
  <si>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</si>
  <si>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</si>
  <si>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</si>
  <si>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</si>
  <si>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</si>
  <si>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</si>
  <si>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</si>
  <si>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</si>
  <si>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</si>
  <si>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</si>
  <si>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</si>
  <si>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</si>
  <si>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</si>
  <si>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</si>
  <si>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</si>
  <si>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</si>
  <si>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</si>
  <si>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</si>
  <si>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</si>
  <si>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</si>
  <si>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</si>
  <si>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</si>
  <si>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</si>
  <si>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</si>
  <si>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</si>
  <si>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</si>
  <si>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</si>
  <si>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</si>
  <si>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</si>
  <si>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</si>
  <si>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</si>
  <si>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</si>
  <si>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</si>
  <si>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</si>
  <si>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</si>
  <si>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</si>
  <si>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</si>
  <si>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</si>
  <si>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</si>
  <si>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</si>
  <si>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</si>
  <si>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</si>
  <si>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</si>
  <si>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</si>
  <si>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</si>
  <si>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</si>
  <si>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</si>
  <si>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</si>
  <si>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</si>
  <si>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</si>
  <si>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</si>
  <si>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</si>
  <si>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</si>
  <si>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</si>
  <si>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</si>
  <si>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</si>
  <si>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</si>
  <si>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</si>
  <si>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</si>
  <si>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</si>
  <si>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</si>
  <si>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</si>
  <si>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</si>
  <si>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</si>
  <si>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</si>
  <si>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</si>
  <si>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</si>
  <si>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</si>
  <si>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</si>
  <si>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</si>
  <si>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</si>
  <si>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</si>
  <si>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</si>
  <si>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</si>
  <si>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</si>
  <si>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</si>
  <si>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</si>
  <si>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</si>
  <si>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</si>
  <si>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</si>
  <si>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</si>
  <si>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</si>
  <si>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</si>
  <si>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</si>
  <si>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</si>
  <si>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</si>
  <si>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</si>
  <si>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</si>
  <si>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</si>
  <si>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</si>
  <si>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</si>
  <si>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</si>
  <si>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</si>
  <si>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</si>
  <si>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</si>
  <si>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</si>
  <si>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</si>
  <si>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</si>
  <si>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</si>
  <si>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</si>
  <si>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</si>
  <si>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</si>
  <si>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</si>
  <si>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</si>
  <si>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</si>
  <si>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</si>
  <si>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</si>
  <si>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</si>
  <si>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</si>
  <si>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</si>
  <si>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</si>
  <si>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</si>
  <si>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</si>
  <si>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</si>
  <si>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</si>
  <si>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</si>
  <si>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</si>
  <si>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</si>
  <si>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</si>
  <si>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</si>
  <si>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</si>
  <si>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</si>
  <si>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</si>
  <si>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</si>
  <si>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</si>
  <si>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</si>
  <si>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</si>
  <si>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</si>
  <si>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</si>
  <si>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</si>
  <si>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</si>
  <si>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</si>
  <si>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</si>
  <si>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</si>
  <si>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</si>
  <si>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</si>
  <si>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</si>
  <si>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</si>
  <si>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</si>
  <si>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</si>
  <si>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</si>
  <si>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</si>
  <si>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</si>
  <si>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</si>
  <si>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</si>
  <si>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</si>
  <si>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</si>
  <si>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</si>
  <si>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</si>
  <si>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</si>
  <si>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</si>
  <si>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</si>
  <si>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</si>
  <si>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</si>
  <si>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</si>
  <si>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</si>
  <si>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</si>
  <si>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</si>
  <si>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</si>
  <si>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</si>
  <si>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</si>
  <si>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</si>
  <si>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</si>
  <si>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</si>
  <si>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</si>
  <si>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</si>
  <si>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</si>
  <si>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</si>
  <si>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</si>
  <si>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</si>
  <si>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</si>
  <si>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</si>
  <si>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</si>
  <si>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</si>
  <si>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</si>
  <si>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</si>
  <si>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</si>
  <si>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</si>
  <si>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</si>
  <si>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</si>
  <si>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</si>
  <si>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</si>
  <si>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</si>
  <si>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</si>
  <si>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</si>
  <si>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</si>
  <si>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</si>
  <si>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</si>
  <si>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</si>
  <si>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</si>
  <si>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</si>
  <si>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</si>
  <si>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</si>
  <si>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</si>
  <si>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</si>
  <si>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</si>
  <si>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</si>
  <si>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</si>
  <si>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</si>
  <si>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</si>
  <si>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</si>
  <si>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</si>
  <si>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</si>
  <si>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</si>
  <si>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</si>
  <si>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</si>
  <si>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</si>
  <si>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</si>
  <si>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</si>
  <si>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</si>
  <si>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</si>
  <si>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</si>
  <si>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</si>
  <si>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</si>
  <si>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</si>
  <si>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</si>
  <si>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</si>
  <si>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</si>
  <si>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</si>
  <si>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</si>
  <si>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</si>
  <si>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</si>
  <si>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</si>
  <si>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</si>
  <si>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</si>
  <si>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</si>
  <si>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</si>
  <si>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</si>
  <si>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</si>
  <si>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</si>
  <si>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</si>
  <si>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</si>
  <si>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</si>
  <si>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</si>
  <si>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</si>
  <si>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</si>
  <si>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</si>
  <si>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</si>
  <si>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</si>
  <si>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</si>
  <si>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</si>
  <si>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</si>
  <si>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</si>
  <si>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</si>
  <si>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</si>
  <si>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</si>
  <si>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</si>
  <si>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</si>
  <si>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</si>
  <si>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</si>
  <si>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</si>
  <si>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</si>
  <si>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</si>
  <si>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</si>
  <si>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</si>
  <si>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</si>
  <si>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</si>
  <si>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</si>
  <si>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</si>
  <si>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</si>
  <si>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</si>
  <si>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</si>
  <si>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</si>
  <si>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</si>
  <si>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</si>
  <si>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</si>
  <si>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</si>
  <si>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</si>
  <si>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</si>
  <si>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</si>
  <si>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</si>
  <si>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</si>
  <si>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</si>
  <si>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</si>
  <si>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</si>
  <si>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</si>
  <si>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</si>
  <si>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</si>
  <si>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</si>
  <si>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</si>
  <si>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</si>
  <si>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</si>
  <si>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</si>
  <si>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</si>
  <si>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</si>
  <si>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</si>
  <si>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</si>
  <si>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</si>
  <si>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</si>
  <si>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</si>
  <si>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</si>
  <si>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</si>
  <si>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</si>
  <si>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</si>
  <si>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</si>
  <si>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</si>
  <si>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</si>
  <si>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</si>
  <si>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</si>
  <si>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</si>
  <si>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</si>
  <si>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</si>
  <si>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</si>
  <si>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</si>
  <si>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</si>
  <si>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</si>
  <si>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</si>
  <si>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</si>
  <si>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</si>
  <si>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</si>
  <si>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</si>
  <si>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</si>
  <si>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</si>
  <si>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</si>
  <si>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</si>
  <si>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</si>
  <si>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</si>
  <si>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</si>
  <si>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</si>
  <si>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</si>
  <si>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</si>
  <si>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</si>
  <si>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</si>
  <si>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</si>
  <si>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</si>
  <si>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</si>
  <si>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</si>
  <si>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</si>
  <si>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</si>
  <si>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</si>
  <si>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</si>
  <si>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</si>
  <si>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</si>
  <si>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</si>
  <si>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</si>
  <si>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</si>
  <si>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</si>
  <si>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</si>
  <si>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</si>
  <si>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</si>
  <si>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</si>
  <si>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</si>
  <si>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</si>
  <si>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</si>
  <si>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</si>
  <si>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</si>
  <si>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</si>
  <si>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</si>
  <si>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</si>
  <si>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</si>
  <si>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</si>
  <si>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</si>
  <si>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</si>
  <si>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</si>
  <si>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</si>
  <si>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</si>
  <si>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</si>
  <si>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</si>
  <si>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</si>
  <si>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</si>
  <si>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</si>
  <si>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</si>
  <si>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</si>
  <si>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</si>
  <si>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</si>
  <si>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</si>
  <si>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</si>
  <si>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</si>
  <si>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</si>
  <si>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</si>
  <si>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</si>
  <si>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</si>
  <si>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</si>
  <si>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</si>
  <si>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</si>
  <si>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</si>
  <si>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</si>
  <si>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</si>
  <si>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</si>
  <si>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</si>
  <si>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</si>
  <si>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</si>
  <si>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</si>
  <si>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</si>
  <si>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</si>
  <si>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</si>
  <si>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</si>
  <si>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</si>
  <si>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</si>
  <si>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</si>
  <si>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</si>
  <si>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</si>
  <si>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</si>
  <si>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</si>
  <si>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</si>
  <si>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</si>
  <si>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</si>
  <si>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</si>
  <si>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</si>
  <si>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</si>
  <si>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</si>
  <si>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</si>
  <si>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</si>
  <si>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</si>
  <si>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</si>
  <si>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</si>
  <si>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</si>
  <si>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</si>
  <si>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</si>
  <si>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</si>
  <si>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</si>
  <si>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</si>
  <si>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</si>
  <si>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</si>
  <si>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</si>
  <si>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</si>
  <si>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</si>
  <si>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</si>
  <si>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</si>
  <si>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</si>
  <si>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</si>
  <si>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</si>
  <si>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</si>
  <si>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</si>
  <si>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</si>
  <si>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</si>
  <si>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</si>
  <si>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</si>
  <si>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</si>
  <si>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</si>
  <si>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</si>
  <si>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</si>
  <si>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</si>
  <si>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</si>
  <si>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</si>
  <si>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</si>
  <si>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</si>
  <si>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</si>
  <si>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</si>
  <si>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</si>
  <si>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</si>
  <si>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</si>
  <si>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</si>
  <si>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</si>
  <si>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</si>
  <si>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</si>
  <si>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</si>
  <si>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</si>
  <si>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</si>
  <si>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</si>
  <si>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</si>
  <si>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</si>
  <si>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</si>
  <si>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</si>
  <si>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</si>
  <si>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</si>
  <si>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</si>
  <si>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</si>
  <si>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</si>
  <si>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</si>
  <si>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</si>
  <si>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</si>
  <si>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</si>
  <si>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</si>
  <si>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</si>
  <si>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</si>
  <si>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</si>
  <si>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</si>
  <si>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</si>
  <si>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</si>
  <si>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</si>
  <si>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</si>
  <si>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</si>
  <si>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</si>
  <si>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</si>
  <si>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</si>
  <si>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</si>
  <si>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</si>
  <si>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</si>
  <si>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</si>
  <si>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</si>
  <si>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</si>
  <si>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</si>
  <si>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</si>
  <si>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</si>
  <si>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</si>
  <si>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</si>
  <si>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</si>
  <si>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</si>
  <si>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</si>
  <si>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</si>
  <si>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</si>
  <si>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</si>
  <si>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</si>
  <si>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</si>
  <si>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</si>
  <si>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</si>
  <si>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</si>
  <si>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</si>
  <si>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</si>
  <si>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</si>
  <si>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</si>
  <si>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</si>
  <si>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</si>
  <si>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</si>
  <si>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</si>
  <si>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</si>
  <si>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</si>
  <si>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</si>
  <si>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</si>
  <si>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</si>
  <si>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</si>
  <si>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</si>
  <si>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</si>
  <si>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</si>
  <si>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</si>
  <si>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</si>
  <si>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</si>
  <si>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</si>
  <si>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</si>
  <si>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</si>
  <si>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</si>
  <si>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</si>
  <si>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</si>
  <si>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</si>
  <si>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</si>
  <si>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</si>
  <si>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</si>
  <si>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</si>
  <si>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</si>
  <si>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</si>
  <si>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</si>
  <si>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</si>
  <si>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</si>
  <si>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</si>
  <si>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</si>
  <si>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</si>
  <si>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</si>
  <si>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</si>
  <si>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</si>
  <si>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</si>
  <si>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</si>
  <si>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</si>
  <si>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</si>
  <si>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</si>
  <si>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</si>
  <si>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</si>
  <si>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</si>
  <si>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</si>
  <si>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</si>
  <si>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</si>
  <si>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</si>
  <si>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</si>
  <si>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</si>
  <si>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</si>
  <si>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</si>
  <si>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</si>
  <si>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</si>
  <si>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</si>
  <si>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</si>
  <si>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</si>
  <si>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</si>
  <si>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</si>
  <si>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</si>
  <si>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</si>
  <si>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</si>
  <si>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</si>
  <si>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</si>
  <si>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</si>
  <si>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</si>
  <si>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</si>
  <si>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</si>
  <si>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</si>
  <si>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</si>
  <si>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</si>
  <si>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</si>
  <si>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</si>
  <si>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</si>
  <si>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</si>
  <si>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</si>
  <si>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</si>
  <si>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</si>
  <si>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</si>
  <si>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</si>
  <si>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</si>
  <si>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</si>
  <si>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</si>
  <si>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</si>
  <si>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</si>
  <si>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</si>
  <si>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</si>
  <si>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</si>
  <si>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</si>
  <si>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</si>
  <si>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</si>
  <si>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</si>
  <si>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</si>
  <si>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</si>
  <si>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</si>
  <si>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</si>
  <si>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</si>
  <si>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</si>
  <si>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</si>
  <si>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</si>
  <si>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</si>
  <si>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</si>
  <si>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</si>
  <si>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</si>
  <si>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</si>
  <si>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</si>
  <si>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</si>
  <si>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</si>
  <si>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</si>
  <si>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</si>
  <si>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</si>
  <si>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</si>
  <si>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</si>
  <si>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</si>
  <si>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</si>
  <si>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</si>
  <si>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</si>
  <si>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</si>
  <si>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</si>
  <si>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</si>
  <si>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</si>
  <si>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</si>
  <si>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</si>
  <si>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</si>
  <si>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</si>
  <si>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</si>
  <si>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</si>
  <si>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</si>
  <si>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</si>
  <si>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</si>
  <si>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</si>
  <si>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</si>
  <si>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</si>
  <si>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</si>
  <si>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</si>
  <si>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</si>
  <si>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</si>
  <si>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</si>
  <si>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</si>
  <si>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</si>
  <si>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</si>
  <si>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</si>
  <si>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</si>
  <si>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</si>
  <si>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</si>
  <si>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</si>
  <si>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</si>
  <si>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</si>
  <si>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</si>
  <si>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</si>
  <si>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</si>
  <si>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</si>
  <si>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</si>
  <si>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</si>
  <si>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</si>
  <si>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</si>
  <si>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</si>
  <si>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</si>
  <si>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</si>
  <si>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</si>
  <si>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</si>
  <si>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</si>
  <si>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</si>
  <si>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</si>
  <si>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</si>
  <si>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</si>
  <si>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</si>
  <si>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</si>
  <si>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</si>
  <si>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</si>
  <si>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</si>
  <si>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</si>
  <si>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</si>
  <si>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</si>
  <si>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</si>
  <si>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</si>
  <si>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</si>
  <si>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</si>
  <si>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</si>
  <si>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</si>
  <si>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</si>
  <si>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</si>
  <si>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</si>
  <si>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</si>
  <si>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</si>
  <si>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</si>
  <si>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</si>
  <si>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</si>
  <si>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</si>
  <si>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</si>
  <si>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</si>
  <si>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</si>
  <si>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</si>
  <si>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</si>
  <si>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</si>
  <si>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</si>
  <si>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</si>
  <si>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</si>
  <si>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</si>
  <si>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</si>
  <si>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</si>
  <si>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</si>
  <si>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</si>
  <si>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</si>
  <si>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</si>
  <si>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</si>
  <si>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</si>
  <si>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</si>
  <si>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</si>
  <si>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</si>
  <si>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</si>
  <si>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</si>
  <si>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</si>
  <si>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</si>
  <si>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</si>
  <si>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</si>
  <si>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</si>
  <si>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</si>
  <si>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</si>
  <si>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</si>
  <si>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</si>
  <si>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</si>
  <si>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</si>
  <si>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</si>
  <si>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</si>
  <si>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</si>
  <si>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</si>
  <si>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</si>
  <si>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</si>
  <si>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</si>
  <si>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</si>
  <si>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</si>
  <si>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</si>
  <si>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</si>
  <si>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</si>
  <si>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</si>
  <si>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</si>
  <si>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</si>
  <si>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</si>
  <si>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</si>
  <si>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</si>
  <si>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</si>
  <si>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</si>
  <si>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</si>
  <si>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</si>
  <si>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</si>
  <si>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</si>
  <si>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</si>
  <si>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</si>
  <si>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</si>
  <si>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</si>
  <si>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</si>
  <si>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</si>
  <si>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</si>
  <si>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</si>
  <si>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</si>
  <si>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</si>
  <si>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</si>
  <si>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</si>
  <si>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</si>
  <si>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</si>
  <si>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</si>
  <si>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</si>
  <si>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</si>
  <si>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</si>
  <si>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</si>
  <si>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</si>
  <si>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</si>
  <si>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</si>
  <si>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</si>
  <si>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</si>
  <si>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</si>
  <si>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</si>
  <si>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</si>
  <si>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</si>
  <si>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</si>
  <si>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</si>
  <si>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</si>
  <si>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</si>
  <si>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</si>
  <si>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</si>
  <si>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</si>
  <si>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</si>
  <si>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</si>
  <si>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</si>
  <si>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</si>
  <si>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</si>
  <si>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</si>
  <si>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</si>
  <si>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</si>
  <si>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</si>
  <si>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</si>
  <si>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</si>
  <si>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</si>
  <si>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</si>
  <si>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</si>
  <si>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</si>
  <si>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</si>
  <si>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</si>
  <si>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</si>
  <si>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</si>
  <si>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</si>
  <si>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</si>
  <si>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</si>
  <si>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</si>
  <si>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</si>
  <si>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</si>
  <si>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</si>
  <si>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</si>
  <si>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</si>
  <si>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</si>
  <si>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</si>
  <si>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</si>
  <si>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</si>
  <si>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</si>
  <si>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</si>
  <si>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</si>
  <si>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</si>
  <si>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</si>
  <si>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</si>
  <si>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</si>
  <si>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</si>
  <si>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</si>
  <si>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</si>
  <si>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</si>
  <si>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</si>
  <si>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</si>
  <si>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</si>
  <si>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</si>
  <si>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</si>
  <si>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</si>
  <si>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</si>
  <si>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</si>
  <si>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</si>
  <si>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</si>
  <si>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</si>
  <si>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</si>
  <si>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</si>
  <si>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</si>
  <si>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</si>
  <si>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</si>
  <si>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</si>
  <si>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</si>
  <si>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</si>
  <si>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</si>
  <si>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</si>
  <si>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</si>
  <si>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</si>
  <si>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</si>
  <si>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</si>
  <si>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</si>
  <si>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</si>
  <si>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</si>
  <si>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</si>
  <si>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</si>
  <si>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</si>
  <si>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</si>
  <si>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</si>
  <si>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</si>
  <si>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</si>
  <si>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</si>
  <si>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</si>
  <si>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</si>
  <si>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</si>
  <si>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</si>
  <si>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</si>
  <si>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</si>
  <si>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</si>
  <si>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</si>
  <si>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</si>
  <si>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</si>
  <si>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</si>
  <si>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</si>
  <si>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</si>
  <si>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</si>
  <si>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</si>
  <si>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</si>
  <si>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</si>
  <si>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</si>
  <si>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</si>
  <si>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</si>
  <si>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</si>
  <si>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</si>
  <si>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</si>
  <si>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</si>
  <si>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</si>
  <si>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</si>
  <si>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</si>
  <si>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</si>
  <si>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</si>
  <si>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</si>
  <si>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</si>
  <si>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</si>
  <si>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</si>
  <si>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</si>
  <si>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</si>
  <si>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</si>
  <si>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</si>
  <si>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</si>
  <si>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</si>
  <si>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</si>
  <si>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</si>
  <si>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</si>
  <si>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</si>
  <si>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</si>
  <si>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</si>
  <si>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</si>
  <si>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</si>
  <si>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</si>
  <si>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</si>
  <si>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</si>
  <si>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</si>
  <si>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</si>
  <si>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</si>
  <si>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</si>
  <si>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</si>
  <si>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</si>
  <si>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</si>
  <si>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</si>
  <si>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</si>
  <si>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</si>
  <si>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</si>
  <si>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</si>
  <si>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</si>
  <si>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</si>
  <si>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</si>
  <si>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</si>
  <si>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</si>
  <si>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</si>
  <si>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</si>
  <si>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</si>
  <si>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</si>
  <si>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</si>
  <si>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</si>
  <si>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</si>
  <si>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</si>
  <si>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</si>
  <si>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</si>
  <si>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</si>
  <si>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</si>
  <si>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</si>
  <si>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</si>
  <si>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</si>
  <si>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</si>
  <si>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</si>
  <si>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</si>
  <si>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</si>
  <si>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</si>
  <si>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</si>
  <si>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</si>
  <si>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</si>
  <si>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</si>
  <si>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</si>
  <si>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</si>
  <si>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</si>
  <si>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</si>
  <si>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</si>
  <si>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</si>
  <si>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</si>
  <si>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</si>
  <si>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</si>
  <si>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</si>
  <si>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</si>
  <si>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</si>
  <si>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</si>
  <si>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</si>
  <si>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</si>
  <si>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</si>
  <si>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</si>
  <si>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</si>
  <si>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</si>
  <si>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</si>
  <si>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</si>
  <si>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</si>
  <si>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</si>
  <si>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</si>
  <si>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</si>
  <si>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</si>
  <si>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</si>
  <si>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</si>
  <si>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</si>
  <si>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</si>
  <si>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</si>
  <si>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</si>
  <si>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</si>
  <si>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</si>
  <si>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</si>
  <si>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</si>
  <si>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</si>
  <si>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</si>
  <si>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</si>
  <si>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</si>
  <si>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</si>
  <si>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</si>
  <si>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</si>
  <si>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</si>
  <si>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</si>
  <si>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</si>
  <si>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</si>
  <si>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</si>
  <si>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</si>
  <si>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</si>
  <si>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</si>
  <si>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</si>
  <si>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</si>
  <si>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</si>
  <si>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</si>
  <si>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</si>
  <si>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</si>
  <si>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</si>
  <si>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</si>
  <si>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</si>
  <si>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</si>
  <si>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</si>
  <si>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</si>
  <si>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</si>
  <si>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</si>
  <si>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</si>
  <si>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</si>
  <si>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</si>
  <si>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</si>
  <si>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</si>
  <si>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</si>
  <si>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</si>
  <si>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</si>
  <si>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</si>
  <si>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</si>
  <si>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</si>
  <si>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</si>
  <si>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</si>
  <si>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</si>
  <si>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</si>
  <si>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</si>
  <si>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</si>
  <si>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</si>
  <si>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</si>
  <si>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</si>
  <si>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</si>
  <si>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</si>
  <si>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</si>
  <si>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</si>
  <si>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</si>
  <si>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</si>
  <si>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</si>
  <si>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</si>
  <si>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</si>
  <si>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</si>
  <si>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</si>
  <si>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</si>
  <si>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</si>
  <si>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</si>
  <si>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</si>
  <si>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</si>
  <si>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</si>
  <si>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</si>
  <si>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</si>
  <si>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</si>
  <si>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</si>
  <si>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</si>
  <si>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</si>
  <si>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</si>
  <si>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</si>
  <si>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</si>
  <si>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</si>
  <si>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</si>
  <si>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</si>
  <si>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</si>
  <si>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</si>
  <si>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</si>
  <si>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</si>
  <si>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</si>
  <si>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</si>
  <si>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</si>
  <si>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</si>
  <si>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</si>
  <si>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</si>
  <si>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</si>
  <si>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</si>
  <si>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</si>
  <si>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</si>
  <si>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</si>
  <si>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</si>
  <si>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</si>
  <si>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</si>
  <si>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</si>
  <si>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</si>
  <si>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</si>
  <si>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</si>
  <si>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</si>
  <si>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</si>
  <si>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</si>
  <si>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</si>
  <si>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</si>
  <si>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</si>
  <si>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</si>
  <si>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</si>
  <si>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</si>
  <si>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</si>
  <si>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</si>
  <si>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</si>
  <si>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</si>
  <si>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</si>
  <si>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</si>
  <si>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</si>
  <si>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</si>
  <si>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</si>
  <si>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</si>
  <si>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</si>
  <si>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</si>
  <si>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</si>
  <si>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</si>
  <si>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</si>
  <si>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</si>
  <si>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</si>
  <si>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</si>
  <si>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</si>
  <si>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</si>
  <si>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</si>
  <si>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</si>
  <si>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</si>
  <si>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</si>
  <si>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</si>
  <si>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</si>
  <si>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</si>
  <si>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</si>
  <si>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</si>
  <si>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</si>
  <si>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</si>
  <si>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</si>
  <si>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</si>
  <si>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</si>
  <si>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</si>
  <si>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</si>
  <si>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</si>
  <si>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</si>
  <si>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</si>
  <si>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</si>
  <si>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</si>
  <si>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</si>
  <si>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</si>
  <si>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</si>
  <si>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</si>
  <si>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</si>
  <si>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</si>
  <si>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</si>
  <si>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</si>
  <si>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</si>
  <si>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</si>
  <si>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</si>
  <si>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</si>
  <si>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</si>
  <si>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</si>
  <si>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</si>
  <si>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</si>
  <si>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</si>
  <si>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</si>
  <si>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</si>
  <si>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</si>
  <si>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</si>
  <si>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</si>
  <si>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</si>
  <si>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</si>
  <si>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</si>
  <si>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</si>
  <si>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</si>
  <si>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</si>
  <si>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</si>
  <si>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</si>
  <si>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</si>
  <si>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</si>
  <si>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</si>
  <si>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</si>
  <si>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</si>
  <si>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</si>
  <si>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</si>
  <si>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</si>
  <si>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</si>
  <si>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</si>
  <si>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</si>
  <si>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</si>
  <si>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</si>
  <si>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</si>
  <si>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</si>
  <si>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</si>
  <si>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</si>
  <si>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</si>
  <si>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</si>
  <si>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</si>
  <si>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</si>
  <si>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</si>
  <si>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</si>
  <si>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</si>
  <si>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</si>
  <si>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</si>
  <si>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</si>
  <si>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</si>
  <si>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</si>
  <si>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</si>
  <si>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</si>
  <si>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</si>
  <si>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</si>
  <si>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</si>
  <si>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</si>
  <si>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</si>
  <si>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</si>
  <si>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</si>
  <si>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</si>
  <si>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</si>
  <si>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</si>
  <si>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</si>
  <si>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</si>
  <si>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</si>
  <si>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</si>
  <si>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</si>
  <si>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</si>
  <si>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</si>
  <si>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</si>
  <si>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</si>
  <si>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</si>
  <si>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</si>
  <si>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</si>
  <si>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</si>
  <si>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</si>
  <si>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</si>
  <si>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</si>
  <si>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</si>
  <si>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</si>
  <si>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</si>
  <si>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</si>
  <si>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</si>
  <si>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</si>
  <si>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</si>
  <si>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</si>
  <si>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</si>
  <si>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</si>
  <si>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</si>
  <si>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</si>
  <si>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</si>
  <si>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</si>
  <si>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</si>
  <si>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</si>
  <si>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</si>
  <si>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</si>
  <si>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</si>
  <si>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</si>
  <si>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</si>
  <si>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</si>
  <si>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</si>
  <si>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</si>
  <si>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</si>
  <si>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</si>
  <si>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</si>
  <si>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</si>
  <si>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</si>
  <si>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</si>
  <si>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</si>
  <si>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</si>
  <si>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</si>
  <si>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</si>
  <si>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</si>
  <si>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</si>
  <si>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</si>
  <si>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</si>
  <si>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</si>
  <si>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</si>
  <si>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</si>
  <si>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</si>
  <si>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</si>
  <si>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</si>
  <si>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</si>
  <si>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</si>
  <si>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</si>
  <si>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</si>
  <si>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</si>
  <si>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</si>
  <si>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</si>
  <si>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</si>
  <si>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</si>
  <si>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</si>
  <si>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</si>
  <si>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</si>
  <si>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</si>
  <si>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</si>
  <si>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</si>
  <si>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</si>
  <si>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</si>
  <si>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</si>
  <si>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</si>
  <si>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</si>
  <si>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</si>
  <si>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</si>
  <si>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</si>
  <si>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</si>
  <si>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</si>
  <si>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</si>
  <si>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</si>
  <si>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</si>
  <si>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</si>
  <si>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</si>
  <si>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</si>
  <si>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</si>
  <si>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</si>
  <si>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</si>
  <si>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</si>
  <si>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</si>
  <si>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</si>
  <si>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</si>
  <si>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</si>
  <si>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</si>
  <si>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</si>
  <si>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</si>
  <si>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</si>
  <si>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</si>
  <si>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</si>
  <si>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</si>
  <si>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</si>
  <si>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</si>
  <si>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</si>
  <si>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</si>
  <si>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</si>
  <si>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</si>
  <si>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</si>
  <si>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</si>
  <si>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</si>
  <si>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</si>
  <si>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</si>
  <si>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</si>
  <si>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</si>
  <si>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</si>
  <si>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</si>
  <si>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</si>
  <si>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</si>
  <si>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</si>
  <si>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</si>
  <si>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</si>
  <si>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</si>
  <si>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</si>
  <si>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</si>
  <si>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</si>
  <si>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</si>
  <si>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</si>
  <si>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</si>
  <si>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</si>
  <si>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</si>
  <si>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</si>
  <si>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</si>
  <si>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</si>
  <si>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</si>
  <si>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</si>
  <si>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</si>
  <si>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</si>
  <si>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</si>
  <si>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</si>
  <si>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</si>
  <si>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</si>
  <si>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</si>
  <si>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</si>
  <si>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</si>
  <si>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</si>
  <si>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</si>
  <si>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</si>
  <si>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</si>
  <si>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</si>
  <si>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</si>
  <si>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</si>
  <si>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</si>
  <si>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</si>
  <si>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</si>
  <si>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</si>
  <si>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</si>
  <si>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</si>
  <si>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</si>
  <si>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</si>
  <si>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</si>
  <si>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</si>
  <si>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</si>
  <si>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</si>
  <si>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</si>
  <si>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</si>
  <si>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</si>
  <si>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</si>
  <si>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</si>
  <si>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</si>
  <si>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</si>
  <si>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</si>
  <si>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</si>
  <si>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</si>
  <si>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</si>
  <si>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</si>
  <si>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</si>
  <si>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</si>
  <si>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</si>
  <si>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</si>
  <si>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</si>
  <si>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</si>
  <si>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</si>
  <si>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</si>
  <si>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</si>
  <si>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</si>
  <si>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</si>
  <si>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</si>
  <si>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</si>
  <si>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</si>
  <si>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</si>
  <si>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</si>
  <si>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</si>
  <si>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</si>
  <si>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</si>
  <si>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</si>
  <si>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</si>
  <si>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</si>
  <si>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</si>
  <si>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</si>
  <si>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</si>
  <si>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</si>
  <si>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</si>
  <si>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</si>
  <si>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</si>
  <si>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</si>
  <si>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</si>
  <si>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</si>
  <si>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</si>
  <si>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</si>
  <si>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</si>
  <si>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</si>
  <si>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</si>
  <si>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</si>
  <si>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</si>
  <si>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</si>
  <si>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</si>
  <si>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</si>
  <si>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</si>
  <si>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</si>
  <si>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</si>
  <si>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</si>
  <si>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</si>
  <si>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</si>
  <si>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</si>
  <si>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</si>
  <si>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</si>
  <si>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</si>
  <si>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</si>
  <si>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</si>
  <si>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</si>
  <si>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</si>
  <si>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</si>
  <si>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</si>
  <si>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</si>
  <si>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</si>
  <si>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</si>
  <si>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</si>
  <si>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</si>
  <si>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</si>
  <si>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</si>
  <si>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</si>
  <si>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</si>
  <si>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</si>
  <si>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</si>
  <si>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</si>
  <si>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</si>
  <si>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</si>
  <si>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</si>
  <si>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</si>
  <si>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</si>
  <si>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</si>
  <si>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</si>
  <si>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</si>
  <si>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</si>
  <si>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</si>
  <si>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</si>
  <si>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</si>
  <si>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</si>
  <si>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</si>
  <si>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</si>
  <si>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</si>
  <si>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</si>
  <si>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</si>
  <si>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</si>
  <si>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</si>
  <si>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</si>
  <si>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</si>
  <si>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</si>
  <si>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</si>
  <si>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</si>
  <si>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</si>
  <si>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</si>
  <si>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</si>
  <si>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</si>
  <si>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</si>
  <si>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</si>
  <si>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</si>
  <si>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</si>
  <si>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</si>
  <si>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</si>
  <si>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</si>
  <si>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</si>
  <si>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</si>
  <si>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</si>
  <si>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</si>
  <si>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</si>
  <si>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</si>
  <si>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</si>
  <si>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</si>
  <si>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</si>
  <si>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</si>
  <si>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</si>
  <si>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</si>
  <si>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</si>
  <si>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</si>
  <si>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</si>
  <si>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</si>
  <si>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</si>
  <si>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</si>
  <si>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</si>
  <si>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</si>
  <si>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</si>
  <si>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</si>
  <si>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</si>
  <si>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</si>
  <si>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</si>
  <si>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</si>
  <si>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</si>
  <si>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</si>
  <si>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</si>
  <si>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</si>
  <si>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</si>
  <si>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</si>
  <si>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</si>
  <si>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</si>
  <si>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</si>
  <si>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</si>
  <si>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</si>
  <si>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</si>
  <si>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</si>
  <si>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</si>
  <si>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</si>
  <si>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</si>
  <si>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</si>
  <si>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</si>
  <si>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</si>
  <si>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</si>
  <si>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</si>
  <si>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</si>
  <si>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</si>
  <si>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</si>
  <si>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</si>
  <si>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</si>
  <si>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</si>
  <si>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</si>
  <si>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</si>
  <si>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</si>
  <si>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</si>
  <si>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</si>
  <si>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</si>
  <si>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</si>
  <si>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</si>
  <si>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</si>
  <si>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</si>
  <si>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</si>
  <si>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</si>
  <si>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</si>
  <si>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</si>
  <si>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</si>
  <si>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</si>
  <si>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</si>
  <si>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</si>
  <si>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</si>
  <si>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</si>
  <si>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</si>
  <si>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</si>
  <si>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</si>
  <si>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</si>
  <si>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</si>
  <si>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</si>
  <si>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</si>
  <si>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</si>
  <si>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</si>
  <si>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</si>
  <si>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</si>
  <si>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</si>
  <si>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</si>
  <si>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</si>
  <si>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</si>
  <si>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</si>
  <si>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</si>
  <si>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</si>
  <si>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</si>
  <si>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</si>
  <si>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</si>
  <si>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</si>
  <si>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</si>
  <si>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</si>
  <si>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</si>
  <si>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</si>
  <si>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</si>
  <si>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</si>
  <si>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</si>
  <si>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</si>
  <si>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</si>
  <si>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</si>
  <si>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</si>
  <si>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</si>
  <si>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</si>
  <si>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</si>
  <si>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</si>
  <si>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</si>
  <si>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</si>
  <si>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</si>
  <si>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</si>
  <si>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</si>
  <si>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</si>
  <si>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</si>
  <si>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</si>
  <si>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</si>
  <si>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</si>
  <si>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</si>
  <si>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</si>
  <si>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</si>
  <si>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</si>
  <si>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</si>
  <si>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</si>
  <si>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</si>
  <si>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</si>
  <si>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</si>
  <si>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</si>
  <si>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</si>
  <si>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</si>
  <si>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</si>
  <si>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</si>
  <si>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</si>
  <si>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</si>
  <si>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</si>
  <si>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</si>
  <si>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</si>
  <si>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</si>
  <si>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</si>
  <si>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</si>
  <si>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</si>
  <si>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</si>
  <si>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</si>
  <si>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</si>
  <si>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</si>
  <si>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</si>
  <si>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</si>
  <si>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</si>
  <si>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</si>
  <si>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</si>
  <si>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</si>
  <si>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</si>
  <si>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</si>
  <si>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</si>
  <si>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</si>
  <si>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</si>
  <si>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</si>
  <si>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</si>
  <si>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</si>
  <si>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</si>
  <si>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</si>
  <si>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</si>
  <si>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</si>
  <si>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</si>
  <si>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</si>
  <si>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</si>
  <si>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</si>
  <si>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</si>
  <si>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</si>
  <si>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</si>
  <si>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</si>
  <si>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</si>
  <si>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</si>
  <si>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</si>
  <si>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</si>
  <si>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</si>
  <si>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</si>
  <si>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</si>
  <si>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</si>
  <si>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</si>
  <si>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</si>
  <si>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</si>
  <si>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</si>
  <si>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</si>
  <si>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</si>
  <si>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</si>
  <si>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</si>
  <si>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</si>
  <si>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</si>
  <si>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</si>
  <si>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</si>
  <si>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</si>
  <si>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</si>
  <si>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</si>
  <si>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</si>
  <si>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</si>
  <si>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</si>
  <si>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</si>
  <si>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</si>
  <si>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</si>
  <si>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</si>
  <si>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</si>
  <si>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</si>
  <si>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</si>
  <si>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</si>
  <si>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</si>
  <si>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</si>
  <si>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</si>
  <si>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</si>
  <si>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</si>
  <si>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</si>
  <si>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</si>
  <si>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</si>
  <si>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</si>
  <si>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</si>
  <si>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</si>
  <si>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</si>
  <si>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</si>
  <si>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</si>
  <si>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</si>
  <si>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</si>
  <si>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</si>
  <si>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</si>
  <si>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</si>
  <si>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</si>
  <si>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</si>
  <si>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</si>
  <si>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</si>
  <si>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</si>
  <si>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</si>
  <si>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</si>
  <si>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</si>
  <si>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</si>
  <si>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</si>
  <si>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</si>
  <si>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</si>
  <si>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</si>
  <si>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</si>
  <si>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</si>
  <si>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</si>
  <si>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</si>
  <si>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</si>
  <si>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</si>
  <si>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</si>
  <si>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</si>
  <si>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</si>
  <si>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</si>
  <si>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</si>
  <si>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</si>
  <si>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</si>
  <si>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</si>
  <si>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</si>
  <si>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</si>
  <si>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</si>
  <si>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</si>
  <si>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</si>
  <si>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</si>
  <si>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</si>
  <si>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</si>
  <si>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</si>
  <si>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</si>
  <si>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</si>
  <si>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</si>
  <si>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</si>
  <si>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</si>
  <si>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</si>
  <si>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</si>
  <si>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</si>
  <si>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</si>
  <si>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</si>
  <si>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</si>
  <si>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</si>
  <si>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</si>
  <si>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</si>
  <si>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</si>
  <si>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</si>
  <si>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</si>
  <si>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</si>
  <si>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</si>
  <si>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</si>
  <si>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</si>
  <si>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</si>
  <si>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</si>
  <si>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</si>
  <si>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</si>
  <si>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</si>
  <si>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</si>
  <si>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</si>
  <si>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</si>
  <si>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</si>
  <si>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</si>
  <si>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</si>
  <si>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</si>
  <si>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</si>
  <si>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</si>
  <si>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</si>
  <si>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</si>
  <si>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</si>
  <si>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</si>
  <si>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</si>
  <si>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</si>
  <si>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</si>
  <si>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</si>
  <si>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</si>
  <si>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</si>
  <si>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</si>
  <si>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</si>
  <si>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</si>
  <si>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</si>
  <si>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</si>
  <si>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</si>
  <si>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</si>
  <si>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</si>
  <si>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</si>
  <si>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</si>
  <si>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</si>
  <si>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</si>
  <si>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</si>
  <si>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</si>
  <si>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</si>
  <si>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</si>
  <si>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</si>
  <si>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</si>
  <si>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</si>
  <si>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</si>
  <si>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</si>
  <si>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</si>
  <si>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</si>
  <si>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</si>
  <si>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</si>
  <si>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</si>
  <si>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</si>
  <si>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</si>
  <si>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</si>
  <si>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</si>
  <si>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</si>
  <si>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</si>
  <si>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</si>
  <si>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</si>
  <si>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</si>
  <si>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</si>
  <si>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</si>
  <si>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</si>
  <si>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</si>
  <si>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</si>
  <si>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</si>
  <si>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</si>
  <si>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</si>
  <si>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</si>
  <si>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</si>
  <si>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</si>
  <si>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</si>
  <si>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</si>
  <si>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</si>
  <si>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</si>
  <si>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</si>
  <si>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</si>
  <si>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</si>
  <si>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</si>
  <si>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</si>
  <si>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</si>
  <si>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</si>
  <si>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</si>
  <si>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</si>
  <si>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</si>
  <si>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</si>
  <si>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</si>
  <si>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</si>
  <si>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</si>
  <si>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</si>
  <si>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</si>
  <si>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</si>
  <si>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</si>
  <si>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</si>
  <si>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</si>
  <si>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</si>
  <si>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</si>
  <si>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</si>
  <si>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</si>
  <si>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</si>
  <si>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</si>
  <si>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</si>
  <si>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</si>
  <si>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</si>
  <si>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</si>
  <si>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</si>
  <si>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</si>
  <si>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</si>
  <si>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</si>
  <si>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</si>
  <si>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</si>
  <si>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</si>
  <si>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</si>
  <si>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</si>
  <si>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</si>
  <si>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</si>
  <si>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</si>
  <si>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</si>
  <si>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</si>
  <si>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</si>
  <si>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</si>
  <si>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</si>
  <si>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</si>
  <si>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</si>
  <si>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</si>
  <si>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</si>
  <si>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</si>
  <si>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</si>
  <si>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</si>
  <si>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</si>
  <si>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</si>
  <si>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</si>
  <si>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</si>
  <si>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</si>
  <si>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</si>
  <si>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</si>
  <si>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</si>
  <si>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</si>
  <si>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</si>
  <si>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</si>
  <si>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</si>
  <si>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</si>
  <si>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</si>
  <si>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</si>
  <si>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</si>
  <si>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</si>
  <si>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</si>
  <si>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</si>
  <si>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</si>
  <si>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</si>
  <si>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</si>
  <si>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</si>
  <si>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</si>
  <si>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</si>
  <si>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</si>
  <si>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</si>
  <si>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</si>
  <si>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</si>
  <si>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</si>
  <si>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</si>
  <si>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</si>
  <si>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</si>
  <si>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</si>
  <si>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</si>
  <si>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</si>
  <si>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</si>
  <si>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</si>
  <si>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</si>
  <si>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</si>
  <si>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</si>
  <si>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</si>
  <si>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</si>
  <si>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</si>
  <si>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</si>
  <si>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</si>
  <si>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</si>
  <si>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</si>
  <si>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</si>
  <si>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</si>
  <si>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</si>
  <si>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</si>
  <si>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</si>
  <si>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</si>
  <si>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</si>
  <si>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</si>
  <si>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</si>
  <si>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</si>
  <si>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</si>
  <si>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</si>
  <si>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</si>
  <si>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</si>
  <si>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</si>
  <si>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</si>
  <si>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</si>
  <si>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</si>
  <si>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</si>
  <si>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</si>
  <si>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</si>
  <si>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</si>
  <si>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</si>
  <si>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</si>
  <si>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</si>
  <si>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</si>
  <si>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</si>
  <si>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</si>
  <si>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</si>
  <si>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</si>
  <si>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</si>
  <si>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</si>
  <si>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</si>
  <si>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</si>
  <si>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</si>
  <si>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</si>
  <si>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</si>
  <si>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</si>
  <si>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</si>
  <si>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</si>
  <si>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</si>
  <si>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</si>
  <si>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</si>
  <si>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</si>
  <si>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</si>
  <si>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</si>
  <si>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</si>
  <si>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</si>
  <si>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</si>
  <si>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</si>
  <si>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</si>
  <si>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</si>
  <si>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</si>
  <si>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</si>
  <si>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</si>
  <si>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</si>
  <si>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</si>
  <si>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</si>
  <si>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</si>
  <si>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</si>
  <si>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</si>
  <si>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</si>
  <si>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</si>
  <si>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</si>
  <si>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</si>
  <si>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</si>
  <si>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</si>
  <si>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</si>
  <si>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</si>
  <si>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</si>
  <si>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</si>
  <si>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</si>
  <si>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</si>
  <si>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</si>
  <si>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</si>
  <si>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</si>
  <si>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</si>
  <si>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</si>
  <si>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</si>
  <si>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</si>
  <si>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</si>
  <si>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</si>
  <si>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</si>
  <si>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</si>
  <si>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</si>
  <si>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</si>
  <si>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</si>
  <si>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</si>
  <si>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</si>
  <si>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</si>
  <si>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</si>
  <si>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</si>
  <si>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</si>
  <si>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</si>
  <si>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</si>
  <si>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</si>
  <si>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</si>
  <si>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</si>
  <si>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</si>
  <si>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</si>
  <si>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</si>
  <si>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</si>
  <si>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</si>
  <si>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</si>
  <si>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</si>
  <si>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</si>
  <si>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</si>
  <si>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</si>
  <si>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</si>
  <si>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</si>
  <si>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</si>
  <si>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</si>
  <si>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</si>
  <si>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</si>
  <si>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</si>
  <si>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</si>
  <si>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</si>
  <si>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</si>
  <si>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</si>
  <si>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</si>
  <si>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</si>
  <si>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</si>
  <si>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</si>
  <si>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</si>
  <si>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</si>
  <si>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</si>
  <si>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</si>
  <si>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</si>
  <si>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</si>
  <si>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</si>
  <si>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</si>
  <si>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</si>
  <si>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</si>
  <si>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</si>
  <si>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</si>
  <si>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</si>
  <si>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</si>
  <si>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</si>
  <si>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</si>
  <si>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</si>
  <si>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</si>
  <si>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</si>
  <si>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</si>
  <si>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</si>
  <si>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</si>
  <si>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</si>
  <si>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</si>
  <si>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</si>
  <si>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</si>
  <si>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</si>
  <si>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</si>
  <si>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</si>
  <si>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</si>
  <si>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</si>
  <si>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</si>
  <si>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</si>
  <si>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</si>
  <si>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</si>
  <si>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</si>
  <si>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</si>
  <si>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</si>
  <si>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</si>
  <si>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</si>
  <si>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</si>
  <si>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</si>
  <si>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</si>
  <si>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</si>
  <si>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</si>
  <si>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</si>
  <si>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</si>
  <si>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</si>
  <si>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</si>
  <si>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</si>
  <si>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</si>
  <si>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</si>
  <si>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</si>
  <si>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</si>
  <si>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</si>
  <si>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</si>
  <si>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</si>
  <si>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</si>
  <si>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</si>
  <si>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</si>
  <si>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</si>
  <si>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</si>
  <si>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</si>
  <si>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</si>
  <si>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</si>
  <si>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</si>
  <si>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</si>
  <si>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</si>
  <si>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</si>
  <si>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</si>
  <si>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</si>
  <si>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</si>
  <si>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</si>
  <si>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</si>
  <si>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</si>
  <si>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</si>
  <si>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</si>
  <si>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</si>
  <si>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</si>
  <si>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</si>
  <si>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</si>
  <si>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</si>
  <si>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</si>
  <si>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</si>
  <si>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</si>
  <si>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</si>
  <si>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</si>
  <si>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</si>
  <si>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</si>
  <si>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</si>
  <si>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</si>
  <si>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</si>
  <si>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</si>
  <si>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</si>
  <si>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</si>
  <si>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</si>
  <si>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</si>
  <si>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</si>
  <si>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</si>
  <si>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</si>
  <si>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</si>
  <si>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</si>
  <si>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</si>
  <si>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</si>
  <si>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</si>
  <si>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</si>
  <si>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</si>
  <si>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</si>
  <si>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</si>
  <si>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</si>
  <si>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</si>
  <si>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</si>
  <si>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</si>
  <si>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</si>
  <si>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</si>
  <si>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</si>
  <si>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</si>
  <si>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</si>
  <si>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</si>
  <si>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</si>
  <si>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</si>
  <si>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</si>
  <si>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</si>
  <si>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</si>
  <si>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</si>
  <si>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</si>
  <si>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</si>
  <si>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</si>
  <si>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</si>
  <si>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</si>
  <si>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</si>
  <si>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</si>
  <si>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</si>
  <si>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</si>
  <si>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</si>
  <si>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</si>
  <si>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</si>
  <si>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</si>
  <si>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</si>
  <si>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</si>
  <si>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</si>
  <si>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</si>
  <si>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</si>
  <si>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</si>
  <si>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</si>
  <si>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</si>
  <si>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</si>
  <si>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</si>
  <si>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</si>
  <si>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</si>
  <si>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</si>
  <si>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</si>
  <si>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</si>
  <si>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</si>
  <si>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</si>
  <si>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</si>
  <si>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</si>
  <si>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</si>
  <si>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</si>
  <si>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</si>
  <si>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</si>
  <si>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</si>
  <si>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</si>
  <si>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</si>
  <si>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</si>
  <si>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</si>
  <si>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</si>
  <si>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</si>
  <si>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</si>
  <si>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</si>
  <si>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</si>
  <si>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</si>
  <si>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</si>
  <si>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</si>
  <si>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</si>
  <si>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</si>
  <si>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</si>
  <si>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</si>
  <si>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</si>
  <si>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</si>
  <si>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</si>
  <si>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</si>
  <si>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</si>
  <si>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</si>
  <si>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</si>
  <si>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</si>
  <si>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</si>
  <si>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</si>
  <si>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</si>
  <si>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</si>
  <si>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</si>
  <si>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</si>
  <si>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</si>
  <si>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</si>
  <si>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</si>
  <si>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</si>
  <si>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</si>
  <si>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</si>
  <si>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</si>
  <si>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</si>
  <si>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</si>
  <si>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</si>
  <si>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</si>
  <si>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</si>
  <si>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</si>
  <si>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</si>
  <si>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</si>
  <si>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</si>
  <si>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</si>
  <si>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</si>
  <si>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</si>
  <si>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</si>
  <si>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</si>
  <si>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</si>
  <si>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</si>
  <si>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</si>
  <si>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</si>
  <si>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</si>
  <si>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</si>
  <si>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</si>
  <si>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</si>
  <si>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</si>
  <si>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</si>
  <si>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</si>
  <si>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</si>
  <si>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</si>
  <si>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</si>
  <si>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</si>
  <si>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</si>
  <si>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</si>
  <si>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</si>
  <si>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</si>
  <si>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</si>
  <si>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</si>
  <si>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</si>
  <si>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</si>
  <si>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</si>
  <si>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</si>
  <si>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</si>
  <si>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</si>
  <si>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</si>
  <si>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</si>
  <si>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</si>
  <si>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</si>
  <si>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</si>
  <si>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</si>
  <si>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</si>
  <si>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</si>
  <si>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</si>
  <si>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</si>
  <si>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</si>
  <si>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</si>
  <si>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</si>
  <si>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</si>
  <si>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</si>
  <si>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</si>
  <si>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</si>
  <si>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</si>
  <si>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</si>
  <si>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</si>
  <si>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</si>
  <si>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</si>
  <si>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</si>
  <si>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</si>
  <si>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</si>
  <si>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</si>
  <si>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</si>
  <si>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</si>
  <si>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</si>
  <si>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</si>
  <si>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</si>
  <si>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</si>
  <si>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</si>
  <si>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</si>
  <si>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</si>
  <si>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</si>
  <si>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</si>
  <si>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</si>
  <si>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</si>
  <si>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</si>
  <si>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</si>
  <si>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</si>
  <si>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</si>
  <si>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</si>
  <si>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</si>
  <si>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</si>
  <si>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</si>
  <si>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</si>
  <si>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</si>
  <si>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</si>
  <si>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</si>
  <si>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</si>
  <si>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</si>
  <si>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</si>
  <si>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</si>
  <si>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</si>
  <si>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</si>
  <si>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</si>
  <si>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</si>
  <si>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</si>
  <si>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</si>
  <si>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</si>
  <si>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</si>
  <si>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</si>
  <si>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</si>
  <si>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</si>
  <si>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</si>
  <si>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</si>
  <si>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</si>
  <si>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</si>
  <si>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</si>
  <si>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</si>
  <si>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</si>
  <si>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</si>
  <si>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</si>
  <si>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</si>
  <si>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</si>
  <si>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</si>
  <si>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</si>
  <si>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</si>
  <si>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</si>
  <si>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</si>
  <si>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</si>
  <si>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</si>
  <si>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</si>
  <si>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</si>
  <si>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</si>
  <si>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</si>
  <si>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</si>
  <si>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</si>
  <si>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</si>
  <si>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</si>
  <si>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</si>
  <si>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</si>
  <si>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</si>
  <si>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</si>
  <si>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</si>
  <si>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</si>
  <si>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</si>
  <si>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</si>
  <si>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</si>
  <si>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</si>
  <si>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</si>
  <si>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</si>
  <si>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</si>
  <si>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</si>
  <si>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</si>
  <si>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</si>
  <si>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</si>
  <si>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</si>
  <si>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</si>
  <si>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</si>
  <si>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</si>
  <si>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</si>
  <si>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</si>
  <si>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</si>
  <si>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</si>
  <si>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</si>
  <si>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</si>
  <si>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</si>
  <si>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</si>
  <si>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</si>
  <si>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</si>
  <si>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</si>
  <si>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</si>
  <si>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</si>
  <si>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</si>
  <si>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</si>
  <si>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</si>
  <si>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</si>
  <si>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</si>
  <si>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</si>
  <si>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</si>
  <si>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</si>
  <si>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</si>
  <si>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</si>
  <si>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</si>
  <si>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</si>
  <si>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</si>
  <si>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</si>
  <si>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</si>
  <si>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</si>
  <si>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</si>
  <si>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</si>
  <si>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</si>
  <si>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</si>
  <si>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</si>
  <si>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</si>
  <si>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</si>
  <si>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</si>
  <si>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</si>
  <si>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</si>
  <si>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</si>
  <si>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</si>
  <si>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</si>
  <si>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</si>
  <si>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</si>
  <si>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</si>
  <si>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</si>
  <si>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</si>
  <si>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</si>
  <si>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</si>
  <si>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</si>
  <si>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</si>
  <si>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</si>
  <si>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</si>
  <si>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</si>
  <si>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</si>
  <si>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</si>
  <si>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</si>
  <si>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</si>
  <si>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</si>
  <si>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</si>
  <si>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</si>
  <si>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</si>
  <si>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</si>
  <si>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</si>
  <si>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</si>
  <si>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</si>
  <si>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</si>
  <si>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</si>
  <si>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</si>
  <si>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</si>
  <si>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</si>
  <si>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</si>
  <si>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</si>
  <si>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</si>
  <si>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</si>
  <si>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</si>
  <si>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</si>
  <si>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</si>
  <si>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</si>
  <si>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</si>
  <si>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</si>
  <si>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</si>
  <si>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</si>
  <si>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</si>
  <si>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</si>
  <si>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</si>
  <si>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</si>
  <si>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</si>
  <si>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</si>
  <si>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</si>
  <si>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</si>
  <si>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</si>
  <si>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</si>
  <si>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</si>
  <si>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</si>
  <si>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</si>
  <si>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</si>
  <si>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</si>
  <si>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</si>
  <si>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</si>
  <si>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</si>
  <si>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</si>
  <si>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</si>
  <si>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</si>
  <si>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</si>
  <si>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</si>
  <si>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</si>
  <si>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</si>
  <si>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</si>
  <si>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</si>
  <si>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</si>
  <si>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</si>
  <si>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</si>
  <si>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</si>
  <si>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</si>
  <si>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</si>
  <si>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</si>
  <si>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</si>
  <si>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</si>
  <si>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</si>
  <si>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</si>
  <si>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</si>
  <si>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</si>
  <si>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</si>
  <si>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</si>
  <si>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</si>
  <si>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</si>
  <si>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</si>
  <si>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</si>
  <si>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</si>
  <si>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</si>
  <si>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</si>
  <si>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</si>
  <si>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</si>
  <si>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</si>
  <si>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</si>
  <si>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</si>
  <si>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</si>
  <si>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</si>
  <si>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</si>
  <si>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</si>
  <si>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</si>
  <si>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</si>
  <si>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</si>
  <si>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</si>
  <si>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</si>
  <si>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</si>
  <si>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</si>
  <si>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</si>
  <si>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</si>
  <si>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</si>
  <si>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</si>
  <si>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</si>
  <si>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</si>
  <si>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</si>
  <si>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</si>
  <si>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</si>
  <si>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</si>
  <si>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</si>
  <si>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</si>
  <si>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</si>
  <si>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</si>
  <si>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</si>
  <si>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</si>
  <si>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</si>
  <si>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</si>
  <si>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</si>
  <si>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</si>
  <si>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</si>
  <si>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</si>
  <si>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</si>
  <si>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</si>
  <si>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</si>
  <si>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</si>
  <si>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</si>
  <si>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</si>
  <si>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</si>
  <si>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</si>
  <si>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</si>
  <si>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</si>
  <si>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</si>
  <si>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</si>
  <si>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</si>
  <si>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</si>
  <si>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</si>
  <si>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</si>
  <si>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</si>
  <si>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</si>
  <si>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</si>
  <si>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</si>
  <si>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</si>
  <si>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</si>
  <si>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</si>
  <si>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</si>
  <si>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</si>
  <si>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</si>
  <si>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</si>
  <si>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</si>
  <si>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</si>
  <si>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</si>
  <si>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</si>
  <si>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</si>
  <si>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</si>
  <si>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</si>
  <si>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</si>
  <si>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</si>
  <si>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</si>
  <si>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</si>
  <si>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</si>
  <si>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</si>
  <si>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</si>
  <si>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</si>
  <si>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</si>
  <si>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</si>
  <si>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</si>
  <si>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</si>
  <si>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</si>
  <si>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</si>
  <si>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</si>
  <si>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</si>
  <si>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</si>
  <si>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</si>
  <si>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</si>
  <si>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</si>
  <si>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</si>
  <si>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</si>
  <si>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</si>
  <si>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</si>
  <si>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</si>
  <si>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</si>
  <si>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</si>
  <si>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</si>
  <si>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</si>
  <si>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</si>
  <si>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</si>
  <si>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</si>
  <si>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</si>
  <si>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</si>
  <si>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</si>
  <si>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</si>
  <si>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</si>
  <si>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</si>
  <si>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</si>
  <si>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</si>
  <si>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</si>
  <si>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</si>
  <si>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</si>
  <si>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</si>
  <si>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</si>
  <si>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</si>
  <si>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</si>
  <si>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</si>
  <si>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</si>
  <si>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</si>
  <si>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</si>
  <si>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</si>
  <si>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</si>
  <si>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</si>
  <si>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</si>
  <si>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</si>
  <si>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</si>
  <si>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</si>
  <si>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</si>
  <si>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</si>
  <si>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</si>
  <si>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</si>
  <si>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</si>
  <si>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</si>
  <si>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</si>
  <si>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</si>
  <si>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</si>
  <si>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</si>
  <si>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</si>
  <si>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</si>
  <si>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</si>
  <si>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</si>
  <si>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</si>
  <si>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</si>
  <si>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</si>
  <si>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</si>
  <si>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</si>
  <si>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</si>
  <si>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</si>
  <si>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</si>
  <si>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</si>
  <si>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</si>
  <si>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</si>
  <si>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</si>
  <si>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</si>
  <si>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</si>
  <si>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</si>
  <si>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</si>
  <si>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</si>
  <si>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</si>
  <si>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</si>
  <si>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</si>
  <si>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</si>
  <si>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</si>
  <si>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</si>
  <si>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</si>
  <si>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</si>
  <si>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</si>
  <si>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</si>
  <si>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</si>
  <si>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</si>
  <si>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</si>
  <si>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</si>
  <si>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</si>
  <si>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</si>
  <si>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</si>
  <si>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</si>
  <si>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</si>
  <si>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</si>
  <si>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</si>
  <si>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</si>
  <si>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</si>
  <si>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</si>
  <si>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</si>
  <si>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</si>
  <si>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</si>
  <si>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</si>
  <si>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</si>
  <si>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</si>
  <si>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</si>
  <si>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</si>
  <si>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</si>
  <si>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</si>
  <si>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</si>
  <si>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</si>
  <si>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</si>
  <si>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</si>
  <si>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</si>
  <si>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</si>
  <si>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</si>
  <si>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</si>
  <si>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</si>
  <si>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</si>
  <si>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</si>
  <si>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</si>
  <si>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</si>
  <si>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</si>
  <si>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</si>
  <si>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</si>
  <si>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</si>
  <si>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</si>
  <si>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</si>
  <si>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</si>
  <si>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</si>
  <si>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</si>
  <si>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</si>
  <si>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</si>
  <si>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</si>
  <si>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</si>
  <si>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</si>
  <si>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</si>
  <si>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</si>
  <si>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</si>
  <si>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</si>
  <si>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</si>
  <si>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</si>
  <si>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</si>
  <si>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</si>
  <si>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</si>
  <si>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</si>
  <si>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</si>
  <si>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</si>
  <si>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</si>
  <si>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</si>
  <si>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</si>
  <si>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</si>
  <si>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</si>
  <si>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</si>
  <si>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</si>
  <si>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</si>
  <si>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</si>
  <si>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</si>
  <si>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</si>
  <si>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</si>
  <si>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</si>
  <si>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</si>
  <si>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</si>
  <si>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</si>
  <si>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</si>
  <si>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</si>
  <si>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</si>
  <si>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</si>
  <si>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</si>
  <si>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</si>
  <si>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</si>
  <si>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</si>
  <si>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</si>
  <si>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</si>
  <si>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</si>
  <si>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</si>
  <si>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</si>
  <si>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</si>
  <si>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</si>
  <si>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</si>
  <si>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</si>
  <si>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</si>
  <si>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</si>
  <si>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</si>
  <si>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</si>
  <si>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</si>
  <si>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</si>
  <si>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</si>
  <si>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</si>
  <si>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</si>
  <si>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</si>
  <si>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</si>
  <si>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</si>
  <si>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</si>
  <si>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</si>
  <si>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</si>
  <si>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</si>
  <si>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</si>
  <si>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</si>
  <si>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</si>
  <si>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</si>
  <si>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</si>
  <si>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</si>
  <si>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</si>
  <si>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</si>
  <si>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</si>
  <si>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</si>
  <si>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</si>
  <si>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</si>
  <si>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</si>
  <si>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</si>
  <si>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</si>
  <si>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</si>
  <si>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</si>
  <si>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</si>
  <si>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</si>
  <si>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</si>
  <si>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</si>
  <si>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</si>
  <si>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</si>
  <si>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</si>
  <si>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</si>
  <si>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</si>
  <si>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</si>
  <si>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</si>
  <si>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</si>
  <si>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</si>
  <si>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</si>
  <si>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</si>
  <si>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</si>
  <si>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</si>
  <si>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</si>
  <si>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</si>
  <si>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</si>
  <si>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</si>
  <si>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</si>
  <si>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</si>
  <si>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</si>
  <si>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</si>
  <si>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</si>
  <si>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</si>
  <si>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</si>
  <si>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</si>
  <si>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</si>
  <si>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</si>
  <si>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</si>
  <si>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</si>
  <si>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</si>
  <si>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</si>
  <si>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</si>
  <si>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</si>
  <si>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</si>
  <si>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</si>
  <si>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</si>
  <si>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</si>
  <si>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</si>
  <si>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</si>
  <si>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</si>
  <si>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</si>
  <si>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</si>
  <si>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</si>
  <si>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</si>
  <si>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</si>
  <si>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</si>
  <si>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</si>
  <si>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</si>
  <si>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</si>
  <si>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</si>
  <si>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</si>
  <si>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</si>
  <si>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</si>
  <si>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</si>
  <si>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</si>
  <si>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</si>
  <si>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</si>
  <si>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</si>
  <si>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</si>
  <si>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</si>
  <si>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</si>
  <si>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</si>
  <si>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</si>
  <si>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</si>
  <si>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</si>
  <si>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</si>
  <si>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</si>
  <si>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</si>
  <si>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</si>
  <si>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</si>
  <si>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</si>
  <si>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</si>
  <si>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</si>
  <si>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</si>
  <si>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</si>
  <si>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</si>
  <si>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</si>
  <si>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</si>
  <si>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</si>
  <si>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</si>
  <si>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</si>
  <si>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</si>
  <si>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</si>
  <si>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</si>
  <si>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</si>
  <si>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</si>
  <si>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</si>
  <si>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</si>
  <si>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</si>
  <si>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</si>
  <si>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</si>
  <si>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</si>
  <si>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</si>
  <si>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</si>
  <si>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</si>
  <si>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</si>
  <si>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</si>
  <si>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</si>
  <si>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</si>
  <si>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</si>
  <si>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</si>
  <si>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</si>
  <si>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</si>
  <si>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</si>
  <si>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</si>
  <si>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</si>
  <si>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</si>
  <si>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</si>
  <si>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</si>
  <si>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</si>
  <si>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</si>
  <si>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</si>
  <si>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</si>
  <si>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</si>
  <si>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</si>
  <si>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</si>
  <si>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</si>
  <si>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</si>
  <si>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</si>
  <si>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</si>
  <si>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</si>
  <si>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</si>
  <si>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</si>
  <si>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</si>
  <si>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</si>
  <si>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</si>
  <si>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</si>
  <si>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</si>
  <si>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</si>
  <si>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</si>
  <si>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</si>
  <si>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</si>
  <si>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</si>
  <si>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</si>
  <si>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</si>
  <si>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</si>
  <si>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</si>
  <si>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</si>
  <si>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</si>
  <si>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</si>
  <si>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</si>
  <si>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</si>
  <si>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</si>
  <si>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</si>
  <si>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</si>
  <si>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</si>
  <si>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</si>
  <si>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</si>
  <si>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</si>
  <si>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</si>
  <si>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</si>
  <si>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</si>
  <si>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</si>
  <si>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</si>
  <si>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</si>
  <si>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</si>
  <si>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</si>
  <si>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</si>
  <si>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</si>
  <si>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</si>
  <si>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</si>
  <si>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</si>
  <si>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</si>
  <si>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</si>
  <si>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</si>
  <si>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</si>
  <si>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</si>
  <si>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</si>
  <si>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</si>
  <si>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</si>
  <si>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</si>
  <si>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</si>
  <si>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</si>
  <si>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</si>
  <si>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</si>
  <si>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</si>
  <si>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</si>
  <si>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</si>
  <si>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</si>
  <si>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</si>
  <si>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</si>
  <si>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</si>
  <si>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</si>
  <si>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</si>
  <si>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</si>
  <si>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</si>
  <si>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</si>
  <si>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</si>
  <si>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</si>
  <si>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</si>
  <si>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</si>
  <si>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</si>
  <si>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</si>
  <si>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</si>
  <si>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</si>
  <si>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</si>
  <si>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</si>
  <si>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</si>
  <si>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</si>
  <si>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</si>
  <si>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</si>
  <si>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</si>
  <si>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</si>
  <si>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</si>
  <si>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</si>
  <si>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</si>
  <si>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</si>
  <si>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</si>
  <si>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</si>
  <si>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</si>
  <si>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</si>
  <si>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</si>
  <si>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</si>
  <si>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</si>
  <si>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</si>
  <si>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</si>
  <si>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</si>
  <si>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</si>
  <si>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</si>
  <si>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</si>
  <si>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</si>
  <si>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</si>
  <si>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</si>
  <si>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</si>
  <si>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</si>
  <si>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</si>
  <si>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</si>
  <si>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</si>
  <si>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</si>
  <si>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</si>
  <si>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</si>
  <si>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</si>
  <si>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</si>
  <si>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</si>
  <si>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</si>
  <si>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</si>
  <si>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</si>
  <si>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</si>
  <si>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</si>
  <si>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</si>
  <si>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</si>
  <si>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</si>
  <si>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</si>
  <si>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</si>
  <si>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</si>
  <si>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</si>
  <si>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</si>
  <si>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</si>
  <si>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</si>
  <si>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</si>
  <si>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</si>
  <si>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</si>
  <si>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</si>
  <si>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</si>
  <si>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</si>
  <si>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</si>
  <si>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</si>
  <si>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</si>
  <si>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</si>
  <si>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</si>
  <si>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</si>
  <si>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</si>
  <si>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</si>
  <si>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</si>
  <si>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</si>
  <si>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</si>
  <si>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</si>
  <si>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</si>
  <si>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</si>
  <si>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</si>
  <si>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</si>
  <si>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</si>
  <si>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</si>
  <si>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</si>
  <si>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</si>
  <si>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</si>
  <si>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</si>
  <si>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</si>
  <si>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</si>
  <si>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</si>
  <si>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</si>
  <si>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</si>
  <si>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</si>
  <si>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</si>
  <si>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</si>
  <si>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</si>
  <si>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</si>
  <si>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</si>
  <si>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</si>
  <si>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</si>
  <si>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</si>
  <si>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</si>
  <si>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</si>
  <si>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</si>
  <si>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</si>
  <si>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</si>
  <si>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</si>
  <si>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</si>
  <si>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</si>
  <si>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</si>
  <si>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</si>
  <si>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</si>
  <si>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</si>
  <si>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</si>
  <si>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</si>
  <si>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</si>
  <si>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</si>
  <si>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</si>
  <si>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</si>
  <si>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</si>
  <si>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</si>
  <si>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</si>
  <si>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</si>
  <si>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</si>
  <si>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</si>
  <si>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</si>
  <si>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</si>
  <si>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</si>
  <si>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</si>
  <si>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</si>
  <si>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</si>
  <si>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</si>
  <si>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</si>
  <si>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</si>
  <si>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</si>
  <si>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</si>
  <si>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</si>
  <si>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</si>
  <si>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</si>
  <si>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</si>
  <si>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</si>
  <si>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</si>
  <si>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</si>
  <si>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</si>
  <si>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</si>
  <si>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</si>
  <si>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</si>
  <si>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</si>
  <si>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</si>
  <si>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</si>
  <si>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</si>
  <si>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</si>
  <si>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</si>
  <si>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</si>
  <si>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</si>
  <si>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</si>
  <si>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</si>
  <si>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</si>
  <si>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</si>
  <si>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</si>
  <si>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</si>
  <si>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</si>
  <si>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</si>
  <si>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</si>
  <si>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</si>
  <si>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</si>
  <si>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</si>
  <si>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</si>
  <si>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</si>
  <si>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</si>
  <si>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</si>
  <si>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</si>
  <si>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</si>
  <si>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</si>
  <si>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</si>
  <si>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</si>
  <si>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</si>
  <si>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</si>
  <si>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</si>
  <si>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</si>
  <si>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</si>
  <si>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</si>
  <si>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</si>
  <si>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</si>
  <si>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</si>
  <si>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</si>
  <si>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</si>
  <si>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</si>
  <si>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</si>
  <si>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</si>
  <si>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</si>
  <si>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</si>
  <si>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</si>
  <si>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</si>
  <si>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</si>
  <si>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</si>
  <si>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</si>
  <si>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</si>
  <si>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</si>
  <si>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</si>
  <si>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</si>
  <si>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</si>
  <si>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</si>
  <si>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</si>
  <si>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</si>
  <si>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</si>
  <si>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</si>
  <si>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</si>
  <si>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</si>
  <si>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</si>
  <si>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</si>
  <si>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</si>
  <si>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</si>
  <si>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</si>
  <si>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</si>
  <si>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</si>
  <si>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</si>
  <si>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</si>
  <si>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</si>
  <si>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</si>
  <si>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</si>
  <si>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</si>
  <si>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</si>
  <si>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</si>
  <si>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</si>
  <si>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</si>
  <si>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</si>
  <si>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</si>
  <si>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</si>
  <si>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</si>
  <si>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</si>
  <si>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</si>
  <si>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</si>
  <si>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</si>
  <si>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</si>
  <si>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</si>
  <si>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</si>
  <si>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</si>
  <si>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</si>
  <si>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</si>
  <si>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</si>
  <si>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</si>
  <si>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</si>
  <si>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</si>
  <si>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</si>
  <si>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</si>
  <si>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</si>
  <si>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</si>
  <si>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</si>
  <si>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</si>
  <si>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</si>
  <si>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</si>
  <si>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</si>
  <si>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</si>
  <si>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</si>
  <si>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</si>
  <si>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</si>
  <si>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</si>
  <si>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</si>
  <si>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</si>
  <si>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</si>
  <si>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</si>
  <si>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</si>
  <si>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</si>
  <si>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</si>
  <si>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</si>
  <si>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</si>
  <si>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</si>
  <si>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</si>
  <si>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</si>
  <si>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</si>
  <si>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</si>
  <si>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</si>
  <si>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</si>
  <si>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</si>
  <si>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</si>
  <si>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</si>
  <si>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</si>
  <si>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</si>
  <si>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</si>
  <si>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</si>
  <si>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</si>
  <si>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</si>
  <si>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</si>
  <si>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</si>
  <si>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</si>
  <si>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</si>
  <si>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</si>
  <si>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</si>
  <si>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</si>
  <si>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</si>
  <si>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</si>
  <si>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</si>
  <si>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</si>
  <si>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</si>
  <si>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</si>
  <si>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</si>
  <si>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</si>
  <si>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</si>
  <si>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</si>
  <si>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</si>
  <si>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</si>
  <si>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</si>
  <si>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</si>
  <si>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</si>
  <si>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</si>
  <si>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</si>
  <si>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</si>
  <si>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</si>
  <si>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</si>
  <si>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</si>
  <si>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</si>
  <si>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</si>
  <si>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</si>
  <si>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</si>
  <si>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</si>
  <si>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</si>
  <si>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</si>
  <si>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</si>
  <si>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</si>
  <si>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</si>
  <si>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</si>
  <si>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</si>
  <si>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</si>
  <si>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</si>
  <si>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</si>
  <si>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</si>
  <si>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</si>
  <si>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</si>
  <si>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</si>
  <si>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</si>
  <si>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</si>
  <si>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</si>
  <si>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</si>
  <si>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</si>
  <si>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</si>
  <si>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</si>
  <si>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</si>
  <si>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</si>
  <si>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</si>
  <si>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</si>
  <si>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</si>
  <si>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</si>
  <si>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</si>
  <si>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</si>
  <si>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</si>
  <si>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</si>
  <si>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</si>
  <si>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</si>
  <si>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</si>
  <si>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</si>
  <si>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</si>
  <si>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</si>
  <si>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</si>
  <si>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</si>
  <si>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</si>
  <si>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</si>
  <si>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</si>
  <si>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</si>
  <si>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</si>
  <si>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</si>
  <si>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</si>
  <si>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</si>
  <si>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</si>
  <si>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</si>
  <si>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</si>
  <si>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</si>
  <si>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</si>
  <si>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</si>
  <si>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</si>
  <si>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</si>
  <si>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</si>
  <si>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</si>
  <si>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</si>
  <si>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</si>
  <si>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</si>
  <si>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</si>
  <si>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</si>
  <si>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</si>
  <si>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</si>
  <si>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</si>
  <si>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</si>
  <si>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</si>
  <si>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</si>
  <si>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</si>
  <si>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</si>
  <si>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</si>
  <si>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</si>
  <si>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</si>
  <si>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</si>
  <si>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</si>
  <si>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</si>
  <si>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</si>
  <si>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</si>
  <si>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</si>
  <si>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</si>
  <si>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</si>
  <si>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</si>
  <si>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</si>
  <si>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</si>
  <si>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</si>
  <si>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</si>
  <si>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</si>
  <si>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</si>
  <si>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</si>
  <si>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</si>
  <si>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</si>
  <si>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</si>
  <si>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</si>
  <si>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</si>
  <si>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</si>
  <si>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</si>
  <si>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</si>
  <si>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</si>
  <si>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</si>
  <si>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</si>
  <si>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</si>
  <si>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</si>
  <si>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</si>
  <si>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</si>
  <si>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</si>
  <si>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</si>
  <si>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</si>
  <si>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</si>
  <si>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</si>
  <si>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</si>
  <si>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</si>
  <si>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</si>
  <si>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</si>
  <si>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</si>
  <si>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</si>
  <si>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</si>
  <si>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</si>
  <si>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</si>
  <si>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</si>
  <si>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</si>
  <si>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</si>
  <si>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</si>
  <si>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</si>
  <si>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</si>
  <si>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</si>
  <si>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</si>
  <si>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</si>
  <si>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</si>
  <si>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</si>
  <si>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</si>
  <si>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</si>
  <si>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</si>
  <si>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</si>
  <si>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</si>
  <si>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</si>
  <si>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</si>
  <si>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</si>
  <si>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</si>
  <si>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</si>
  <si>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</si>
  <si>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</si>
  <si>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</si>
  <si>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</si>
  <si>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</si>
  <si>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</si>
  <si>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</si>
  <si>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</si>
  <si>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</si>
  <si>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</si>
  <si>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</si>
  <si>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</si>
  <si>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</si>
  <si>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</si>
  <si>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</si>
  <si>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</si>
  <si>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</si>
  <si>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</si>
  <si>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</si>
  <si>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</si>
  <si>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</si>
  <si>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</si>
  <si>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</si>
  <si>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</si>
  <si>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</si>
  <si>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</si>
  <si>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</si>
  <si>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</si>
  <si>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</si>
  <si>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</si>
  <si>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</si>
  <si>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</si>
  <si>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</si>
  <si>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</si>
  <si>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</si>
  <si>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</si>
  <si>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</si>
  <si>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</si>
  <si>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</si>
  <si>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</si>
  <si>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</si>
  <si>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</si>
  <si>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</si>
  <si>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</si>
  <si>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</si>
  <si>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</si>
  <si>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</si>
  <si>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</si>
  <si>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</si>
  <si>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</si>
  <si>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</si>
  <si>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</si>
  <si>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</si>
  <si>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</si>
  <si>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</si>
  <si>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</si>
  <si>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</si>
  <si>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</si>
  <si>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</si>
  <si>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</si>
  <si>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</si>
  <si>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</si>
  <si>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</si>
  <si>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</si>
  <si>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</si>
  <si>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</si>
  <si>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</si>
  <si>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</si>
  <si>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</si>
  <si>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</si>
  <si>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</si>
  <si>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</si>
  <si>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</si>
  <si>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</si>
  <si>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</si>
  <si>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</si>
  <si>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</si>
  <si>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</si>
  <si>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</si>
  <si>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</si>
  <si>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</si>
  <si>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</si>
  <si>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</si>
  <si>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</si>
  <si>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</si>
  <si>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</si>
  <si>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</si>
  <si>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</si>
  <si>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</si>
  <si>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</si>
  <si>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</si>
  <si>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</si>
  <si>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</si>
  <si>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</si>
  <si>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</si>
  <si>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</si>
  <si>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</si>
  <si>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</si>
  <si>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</si>
  <si>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</si>
  <si>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</si>
  <si>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</si>
  <si>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</si>
  <si>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</si>
  <si>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</si>
  <si>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</si>
  <si>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</si>
  <si>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</si>
  <si>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</si>
  <si>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</si>
  <si>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</si>
  <si>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</si>
  <si>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</si>
  <si>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</si>
  <si>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</si>
  <si>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</si>
  <si>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</si>
  <si>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</si>
  <si>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</si>
  <si>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</si>
  <si>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</si>
  <si>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</si>
  <si>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</si>
  <si>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</si>
  <si>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</si>
  <si>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</si>
  <si>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</si>
  <si>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</si>
  <si>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</si>
  <si>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</si>
  <si>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</si>
  <si>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</si>
  <si>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</si>
  <si>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</si>
  <si>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</si>
  <si>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</si>
  <si>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</si>
  <si>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</si>
  <si>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</si>
  <si>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</si>
  <si>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</si>
  <si>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</si>
  <si>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</si>
  <si>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</si>
  <si>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</si>
  <si>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</si>
  <si>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</si>
  <si>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</si>
  <si>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</si>
  <si>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</si>
  <si>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</si>
  <si>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</si>
  <si>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</si>
  <si>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</si>
  <si>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</si>
  <si>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</si>
  <si>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</si>
  <si>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</si>
  <si>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</si>
  <si>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</si>
  <si>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</si>
  <si>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</si>
  <si>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</si>
  <si>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</si>
  <si>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</si>
  <si>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</si>
  <si>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</si>
  <si>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</si>
  <si>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</si>
  <si>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</si>
  <si>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</si>
  <si>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</si>
  <si>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</si>
  <si>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</si>
  <si>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</si>
  <si>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</si>
  <si>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</si>
  <si>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</si>
  <si>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</si>
  <si>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</si>
  <si>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</si>
  <si>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</si>
  <si>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</si>
  <si>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</si>
  <si>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</si>
  <si>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</si>
  <si>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</si>
  <si>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</si>
  <si>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</si>
  <si>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</si>
  <si>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</si>
  <si>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</si>
  <si>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</si>
  <si>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</si>
  <si>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</si>
  <si>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</si>
  <si>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</si>
  <si>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</si>
  <si>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</si>
  <si>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</si>
  <si>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</si>
  <si>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</si>
  <si>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</si>
  <si>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</si>
  <si>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</si>
  <si>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</si>
  <si>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</si>
  <si>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</si>
  <si>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</si>
  <si>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</si>
  <si>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</si>
  <si>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</si>
  <si>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</si>
  <si>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</si>
  <si>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</si>
  <si>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</si>
  <si>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</si>
  <si>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</si>
  <si>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</si>
  <si>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</si>
  <si>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</si>
  <si>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</si>
  <si>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</si>
  <si>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</si>
  <si>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</si>
  <si>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</si>
  <si>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</si>
  <si>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</si>
  <si>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</si>
  <si>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</si>
  <si>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</si>
  <si>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</si>
  <si>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</si>
  <si>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</si>
  <si>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</si>
  <si>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</si>
  <si>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</si>
  <si>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</si>
  <si>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</si>
  <si>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</si>
  <si>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</si>
  <si>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</si>
  <si>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</si>
  <si>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</si>
  <si>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</si>
  <si>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</si>
  <si>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</si>
  <si>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</si>
  <si>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</si>
  <si>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</si>
  <si>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</si>
  <si>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</si>
  <si>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</si>
  <si>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</si>
  <si>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</si>
  <si>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</si>
  <si>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</si>
  <si>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</si>
  <si>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</si>
  <si>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</si>
  <si>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</si>
  <si>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</si>
  <si>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</si>
  <si>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</si>
  <si>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</si>
  <si>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</si>
  <si>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</si>
  <si>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</si>
  <si>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</si>
  <si>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</si>
  <si>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</si>
  <si>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</si>
  <si>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</si>
  <si>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</si>
  <si>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</si>
  <si>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</si>
  <si>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</si>
  <si>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</si>
  <si>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</si>
  <si>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</si>
  <si>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</si>
  <si>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</si>
  <si>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</si>
  <si>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</si>
  <si>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</si>
  <si>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</si>
  <si>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</si>
  <si>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</si>
  <si>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</si>
  <si>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</si>
  <si>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</si>
  <si>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</si>
  <si>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</si>
  <si>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</si>
  <si>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</si>
  <si>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</si>
  <si>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</si>
  <si>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</si>
  <si>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</si>
  <si>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</si>
  <si>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</si>
  <si>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</si>
  <si>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</si>
  <si>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</si>
  <si>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</si>
  <si>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</si>
  <si>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</si>
  <si>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</si>
  <si>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</si>
  <si>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</si>
  <si>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</si>
  <si>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</si>
  <si>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</si>
  <si>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</si>
  <si>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</si>
  <si>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</si>
  <si>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</si>
  <si>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</si>
  <si>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</si>
  <si>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</si>
  <si>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</si>
  <si>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</si>
  <si>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</si>
  <si>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</si>
  <si>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</si>
  <si>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</si>
  <si>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</si>
  <si>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</si>
  <si>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</si>
  <si>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</si>
  <si>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</si>
  <si>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</si>
  <si>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</si>
  <si>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</si>
  <si>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</si>
  <si>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</si>
  <si>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</si>
  <si>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</si>
  <si>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</si>
  <si>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</si>
  <si>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</si>
  <si>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</si>
  <si>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</si>
  <si>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</si>
  <si>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</si>
  <si>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</si>
  <si>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</si>
  <si>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</si>
  <si>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</si>
  <si>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</si>
  <si>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</si>
  <si>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</si>
  <si>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</si>
  <si>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</si>
  <si>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</si>
  <si>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</si>
  <si>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</si>
  <si>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</si>
  <si>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</si>
  <si>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</si>
  <si>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</si>
  <si>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</si>
  <si>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</si>
  <si>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</si>
  <si>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</si>
  <si>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</si>
  <si>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</si>
  <si>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</si>
  <si>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</si>
  <si>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</si>
  <si>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</si>
  <si>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</si>
  <si>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</si>
  <si>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</si>
  <si>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</si>
  <si>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</si>
  <si>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</si>
  <si>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</si>
  <si>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</si>
  <si>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</si>
  <si>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</si>
  <si>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</si>
  <si>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</si>
  <si>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</si>
  <si>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</si>
  <si>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</si>
  <si>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</si>
  <si>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</si>
  <si>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</si>
  <si>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</si>
  <si>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</si>
  <si>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</si>
  <si>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</si>
  <si>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</si>
  <si>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</si>
  <si>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</si>
  <si>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</si>
  <si>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</si>
  <si>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</si>
  <si>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</si>
  <si>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</si>
  <si>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</si>
  <si>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</si>
  <si>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</si>
  <si>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</si>
  <si>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</si>
  <si>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</si>
  <si>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</si>
  <si>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</si>
  <si>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</si>
  <si>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</si>
  <si>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</si>
  <si>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</si>
  <si>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</si>
  <si>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</si>
  <si>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</si>
  <si>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</si>
  <si>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</si>
  <si>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</si>
  <si>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</si>
  <si>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</si>
  <si>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</si>
  <si>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</si>
  <si>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</si>
  <si>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</si>
  <si>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</si>
  <si>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</si>
  <si>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</si>
  <si>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</si>
  <si>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</si>
  <si>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</si>
  <si>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</si>
  <si>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</si>
  <si>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</si>
  <si>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</si>
  <si>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</si>
  <si>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</si>
  <si>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</si>
  <si>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</si>
  <si>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</si>
  <si>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</si>
  <si>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</si>
  <si>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</si>
  <si>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</si>
  <si>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</si>
  <si>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</si>
  <si>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</si>
  <si>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</si>
  <si>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</si>
  <si>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</si>
  <si>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</si>
  <si>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</si>
  <si>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</si>
  <si>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</si>
  <si>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</si>
  <si>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</si>
  <si>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</si>
  <si>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</si>
  <si>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</si>
  <si>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</si>
  <si>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</si>
  <si>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</si>
  <si>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</si>
  <si>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</si>
  <si>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</si>
  <si>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</si>
  <si>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</si>
  <si>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</si>
  <si>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</si>
  <si>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</si>
  <si>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</si>
  <si>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</si>
  <si>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</si>
  <si>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</si>
  <si>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</si>
  <si>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</si>
  <si>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</si>
  <si>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</si>
  <si>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</si>
  <si>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</si>
  <si>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</si>
  <si>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</si>
  <si>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</si>
  <si>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</si>
  <si>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</si>
  <si>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</si>
  <si>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</si>
  <si>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</si>
  <si>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</si>
  <si>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</si>
  <si>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</si>
  <si>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</si>
  <si>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</si>
  <si>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</si>
  <si>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</si>
  <si>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</si>
  <si>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</si>
  <si>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</si>
  <si>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</si>
  <si>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</si>
  <si>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</si>
  <si>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</si>
  <si>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</si>
  <si>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</si>
  <si>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</si>
  <si>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</si>
  <si>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</si>
  <si>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</si>
  <si>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</si>
  <si>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</si>
  <si>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</si>
  <si>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</si>
  <si>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</si>
  <si>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</si>
  <si>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</si>
  <si>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</si>
  <si>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</si>
  <si>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</si>
  <si>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</si>
  <si>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</si>
  <si>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</si>
  <si>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</si>
  <si>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</si>
  <si>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</si>
  <si>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</si>
  <si>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</si>
  <si>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</si>
  <si>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</si>
  <si>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</si>
  <si>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</si>
  <si>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</si>
  <si>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</si>
  <si>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</si>
  <si>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</si>
  <si>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</si>
  <si>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</si>
  <si>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</si>
  <si>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</si>
  <si>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</si>
  <si>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</si>
  <si>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</si>
  <si>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</si>
  <si>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</si>
  <si>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</si>
  <si>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</si>
  <si>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</si>
  <si>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</si>
  <si>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</si>
  <si>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</si>
  <si>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</si>
  <si>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</si>
  <si>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</si>
  <si>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</si>
  <si>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</si>
  <si>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</si>
  <si>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</si>
  <si>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</si>
  <si>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</si>
  <si>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</si>
  <si>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</si>
  <si>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</si>
  <si>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</si>
  <si>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</si>
  <si>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</si>
  <si>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</si>
  <si>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</si>
  <si>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</si>
  <si>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</si>
  <si>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</si>
  <si>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</si>
  <si>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</si>
  <si>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</si>
  <si>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</si>
  <si>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</si>
  <si>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</si>
  <si>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</si>
  <si>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</si>
  <si>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</si>
  <si>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</si>
  <si>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</si>
  <si>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</si>
  <si>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</si>
  <si>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</si>
  <si>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</si>
  <si>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</si>
  <si>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</si>
  <si>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</si>
  <si>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</si>
  <si>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</si>
  <si>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</si>
  <si>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</si>
  <si>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</si>
  <si>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</si>
  <si>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</si>
  <si>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</si>
  <si>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</si>
  <si>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</si>
  <si>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</si>
  <si>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</si>
  <si>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</si>
  <si>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</si>
  <si>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</si>
  <si>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</si>
  <si>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</si>
  <si>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</si>
  <si>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</si>
  <si>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</si>
  <si>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</si>
  <si>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</si>
  <si>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</si>
  <si>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</si>
  <si>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</si>
  <si>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</si>
  <si>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</si>
  <si>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</si>
  <si>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</si>
  <si>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</si>
  <si>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</si>
  <si>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</si>
  <si>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</si>
  <si>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</si>
  <si>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</si>
  <si>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</si>
  <si>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</si>
  <si>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</si>
  <si>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</si>
  <si>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</si>
  <si>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</si>
  <si>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</si>
  <si>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</si>
  <si>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</si>
  <si>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</si>
  <si>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</si>
  <si>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</si>
  <si>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</si>
  <si>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</si>
  <si>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</si>
  <si>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</si>
  <si>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</si>
  <si>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</si>
  <si>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</si>
  <si>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</si>
  <si>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</si>
  <si>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</si>
  <si>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</si>
  <si>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</si>
  <si>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</si>
  <si>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</si>
  <si>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</si>
  <si>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</si>
  <si>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</si>
  <si>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</si>
  <si>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</si>
  <si>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</si>
  <si>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</si>
  <si>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</si>
  <si>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</si>
  <si>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</si>
  <si>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</si>
  <si>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</si>
  <si>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</si>
  <si>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</si>
  <si>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</si>
  <si>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</si>
  <si>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</si>
  <si>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</si>
  <si>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</si>
  <si>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</si>
  <si>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</si>
  <si>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</si>
  <si>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</si>
  <si>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</si>
  <si>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</si>
  <si>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</si>
  <si>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</si>
  <si>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</si>
  <si>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</si>
  <si>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</si>
  <si>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</si>
  <si>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</si>
  <si>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</si>
  <si>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</si>
  <si>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</si>
  <si>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</si>
  <si>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</si>
  <si>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</si>
  <si>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</si>
  <si>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</si>
  <si>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</si>
  <si>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</si>
  <si>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</si>
  <si>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</si>
  <si>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</si>
  <si>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</si>
  <si>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</si>
  <si>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</si>
  <si>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</si>
  <si>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</si>
  <si>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</si>
  <si>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</si>
  <si>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</si>
  <si>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</si>
  <si>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</si>
  <si>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</si>
  <si>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</si>
  <si>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</si>
  <si>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</si>
  <si>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</si>
  <si>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</si>
  <si>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</si>
  <si>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</si>
  <si>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</si>
  <si>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</si>
  <si>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</si>
  <si>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</si>
  <si>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</si>
  <si>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</si>
  <si>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</si>
  <si>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</si>
  <si>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</si>
  <si>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</si>
  <si>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</si>
  <si>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</si>
  <si>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</si>
  <si>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</si>
  <si>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</si>
  <si>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</si>
  <si>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</si>
  <si>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</si>
  <si>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</si>
  <si>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</si>
  <si>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</si>
  <si>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</si>
  <si>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</si>
  <si>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</si>
  <si>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</si>
  <si>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</si>
  <si>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</si>
  <si>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</si>
  <si>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</si>
  <si>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</si>
  <si>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</si>
  <si>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</si>
  <si>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</si>
  <si>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</si>
  <si>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</si>
  <si>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</si>
  <si>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</si>
  <si>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</si>
  <si>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</si>
  <si>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</si>
  <si>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</si>
  <si>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</si>
  <si>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</si>
  <si>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</si>
  <si>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</si>
  <si>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</si>
  <si>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</si>
  <si>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</si>
  <si>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</si>
  <si>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</si>
  <si>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</si>
  <si>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</si>
  <si>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</si>
  <si>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</si>
  <si>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</si>
  <si>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</si>
  <si>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</si>
  <si>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</si>
  <si>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</si>
  <si>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</si>
  <si>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</si>
  <si>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</si>
  <si>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</si>
  <si>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</si>
  <si>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</si>
  <si>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</si>
  <si>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</si>
  <si>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</si>
  <si>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</si>
  <si>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</si>
  <si>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</si>
  <si>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</si>
  <si>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</si>
  <si>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</si>
  <si>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</si>
  <si>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</si>
  <si>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</si>
  <si>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</si>
  <si>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</si>
  <si>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</si>
  <si>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</si>
  <si>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</si>
  <si>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</si>
  <si>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</si>
  <si>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</si>
  <si>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</si>
  <si>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</si>
  <si>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</si>
  <si>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</si>
  <si>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</si>
  <si>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</si>
  <si>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</si>
  <si>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</si>
  <si>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</si>
  <si>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</si>
  <si>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</si>
  <si>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</si>
  <si>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</si>
  <si>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</si>
  <si>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</si>
  <si>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</si>
  <si>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</si>
  <si>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</si>
  <si>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</si>
  <si>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</si>
  <si>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</si>
  <si>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</si>
  <si>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</si>
  <si>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</si>
  <si>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</si>
  <si>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</si>
  <si>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</si>
  <si>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</si>
  <si>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</si>
  <si>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</si>
  <si>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</si>
  <si>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</si>
  <si>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</si>
  <si>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</si>
  <si>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</si>
  <si>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</si>
  <si>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</si>
  <si>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</si>
  <si>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</si>
  <si>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</si>
  <si>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</si>
  <si>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</si>
  <si>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</si>
  <si>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</si>
  <si>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</si>
  <si>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</si>
  <si>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</si>
  <si>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</si>
  <si>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</si>
  <si>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</si>
  <si>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</si>
  <si>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</si>
  <si>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</si>
  <si>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</si>
  <si>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</si>
  <si>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</si>
  <si>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</si>
  <si>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</si>
  <si>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</si>
  <si>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</si>
  <si>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</si>
  <si>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</si>
  <si>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</si>
  <si>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</si>
  <si>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</si>
  <si>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</si>
  <si>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</si>
  <si>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</si>
  <si>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</si>
  <si>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</si>
  <si>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</si>
  <si>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</si>
  <si>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</si>
  <si>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</si>
  <si>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</si>
  <si>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</si>
  <si>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</si>
  <si>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</si>
  <si>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</si>
  <si>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</si>
  <si>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</si>
  <si>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</si>
  <si>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</si>
  <si>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</si>
  <si>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</si>
  <si>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</si>
  <si>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</si>
  <si>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</si>
  <si>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</si>
  <si>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</si>
  <si>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</si>
  <si>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</si>
  <si>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</si>
  <si>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</si>
  <si>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</si>
  <si>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</si>
  <si>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</si>
  <si>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</si>
  <si>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</si>
  <si>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</si>
  <si>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</si>
  <si>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</si>
  <si>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</si>
  <si>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</si>
  <si>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</si>
  <si>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</si>
  <si>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</si>
  <si>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</si>
  <si>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</si>
  <si>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</si>
  <si>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</si>
  <si>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</si>
  <si>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</si>
  <si>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</si>
  <si>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</si>
  <si>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</si>
  <si>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</si>
  <si>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</si>
  <si>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</si>
  <si>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</si>
  <si>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</si>
  <si>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</si>
  <si>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</si>
  <si>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</si>
  <si>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</si>
  <si>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</si>
  <si>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</si>
  <si>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</si>
  <si>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</si>
  <si>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</si>
  <si>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</si>
  <si>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</si>
  <si>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</si>
  <si>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</si>
  <si>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</si>
  <si>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</si>
  <si>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</si>
  <si>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</si>
  <si>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</si>
  <si>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</si>
  <si>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</si>
  <si>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</si>
  <si>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</si>
  <si>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</si>
  <si>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</si>
  <si>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</si>
  <si>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</si>
  <si>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</si>
  <si>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</si>
  <si>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</si>
  <si>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</si>
  <si>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</si>
  <si>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</si>
  <si>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</si>
  <si>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</si>
  <si>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</si>
  <si>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</si>
  <si>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</si>
  <si>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</si>
  <si>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</si>
  <si>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</si>
  <si>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</si>
  <si>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</si>
  <si>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</si>
  <si>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</si>
  <si>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</si>
  <si>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</si>
  <si>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</si>
  <si>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</si>
  <si>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</si>
  <si>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</si>
  <si>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</si>
  <si>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</si>
  <si>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</si>
  <si>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</si>
  <si>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</si>
  <si>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</si>
  <si>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</si>
  <si>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</si>
  <si>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</si>
  <si>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</si>
  <si>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</si>
  <si>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</si>
  <si>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</si>
  <si>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</si>
  <si>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</si>
  <si>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</si>
  <si>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</si>
  <si>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</si>
  <si>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</si>
  <si>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</si>
  <si>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</si>
  <si>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</si>
  <si>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</si>
  <si>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</si>
  <si>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</si>
  <si>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</si>
  <si>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</si>
  <si>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</si>
  <si>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</si>
  <si>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</si>
  <si>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</si>
  <si>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</si>
  <si>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</si>
  <si>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</si>
  <si>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</si>
  <si>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</si>
  <si>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</si>
  <si>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</si>
  <si>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</si>
  <si>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</si>
  <si>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</si>
  <si>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</si>
  <si>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</si>
  <si>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</si>
  <si>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</si>
  <si>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</si>
  <si>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</si>
  <si>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</si>
  <si>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</si>
  <si>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</si>
  <si>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</si>
  <si>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</si>
  <si>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</si>
  <si>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</si>
  <si>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</si>
  <si>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</si>
  <si>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</si>
  <si>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</si>
  <si>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</si>
  <si>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</si>
  <si>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</si>
  <si>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</si>
  <si>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</si>
  <si>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</si>
  <si>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</si>
  <si>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</si>
  <si>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</si>
  <si>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</si>
  <si>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</si>
  <si>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</si>
  <si>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</si>
  <si>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</si>
  <si>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</si>
  <si>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</si>
  <si>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</si>
  <si>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</si>
  <si>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</si>
  <si>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</si>
  <si>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</si>
  <si>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</si>
  <si>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</si>
  <si>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</si>
  <si>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</si>
  <si>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</si>
  <si>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</si>
  <si>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</si>
  <si>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</si>
  <si>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</si>
  <si>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</si>
  <si>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</si>
  <si>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</si>
  <si>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</si>
  <si>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</si>
  <si>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</si>
  <si>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</si>
  <si>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</si>
  <si>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</si>
  <si>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</si>
  <si>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</si>
  <si>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</si>
  <si>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</si>
  <si>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</si>
  <si>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</si>
  <si>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</si>
  <si>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</si>
  <si>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</si>
  <si>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</si>
  <si>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</si>
  <si>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</si>
  <si>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</si>
  <si>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</si>
  <si>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</si>
  <si>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</si>
  <si>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</si>
  <si>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</si>
  <si>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</si>
  <si>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</si>
  <si>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</si>
  <si>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</si>
  <si>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</si>
  <si>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</si>
  <si>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</si>
  <si>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</si>
  <si>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</si>
  <si>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</si>
  <si>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</si>
  <si>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</si>
  <si>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</si>
  <si>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</si>
  <si>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</si>
  <si>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</si>
  <si>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</si>
  <si>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</si>
  <si>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</si>
  <si>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</si>
  <si>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</si>
  <si>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</si>
  <si>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</si>
  <si>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</si>
  <si>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</si>
  <si>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</si>
  <si>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</si>
  <si>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</si>
  <si>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</si>
  <si>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</si>
  <si>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</si>
  <si>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</si>
  <si>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</si>
  <si>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</si>
  <si>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</si>
  <si>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</si>
  <si>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</si>
  <si>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</si>
  <si>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</si>
  <si>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</si>
  <si>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</si>
  <si>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</si>
  <si>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</si>
  <si>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</si>
  <si>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</si>
  <si>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</si>
  <si>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</si>
  <si>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</si>
  <si>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</si>
  <si>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</si>
  <si>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</si>
  <si>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</si>
  <si>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</si>
  <si>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</si>
  <si>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</si>
  <si>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</si>
  <si>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</si>
  <si>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</si>
  <si>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</si>
  <si>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</si>
  <si>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</si>
  <si>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</si>
  <si>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</si>
  <si>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</si>
  <si>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</si>
  <si>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</si>
  <si>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</si>
  <si>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</si>
  <si>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</si>
  <si>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</si>
  <si>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</si>
  <si>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</si>
  <si>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</si>
  <si>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</si>
  <si>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</si>
  <si>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</si>
  <si>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</si>
  <si>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</si>
  <si>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</si>
  <si>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</si>
  <si>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</si>
  <si>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</si>
  <si>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</si>
  <si>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</si>
  <si>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</si>
  <si>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</si>
  <si>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</si>
  <si>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</si>
  <si>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</si>
  <si>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</si>
  <si>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</si>
  <si>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</si>
  <si>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</si>
  <si>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</si>
  <si>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</si>
  <si>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</si>
  <si>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</si>
  <si>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</si>
  <si>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</si>
  <si>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</si>
  <si>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</si>
  <si>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</si>
  <si>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</si>
  <si>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</si>
  <si>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</si>
  <si>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</si>
  <si>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</si>
  <si>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</si>
  <si>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</si>
  <si>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</si>
  <si>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</si>
  <si>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</si>
  <si>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</si>
  <si>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</si>
  <si>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</si>
  <si>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</si>
  <si>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</si>
  <si>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</si>
  <si>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</si>
  <si>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</si>
  <si>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</si>
  <si>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</si>
  <si>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</si>
  <si>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</si>
  <si>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</si>
  <si>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</si>
  <si>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</si>
  <si>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</si>
  <si>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</si>
  <si>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</si>
  <si>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</si>
  <si>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</si>
  <si>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</si>
  <si>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</si>
  <si>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</si>
  <si>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</si>
  <si>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</si>
  <si>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</si>
  <si>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</si>
  <si>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</si>
  <si>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</si>
  <si>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</si>
  <si>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</si>
  <si>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</si>
  <si>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</si>
  <si>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</si>
  <si>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</si>
  <si>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</si>
  <si>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</si>
  <si>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</si>
  <si>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</si>
  <si>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</si>
  <si>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</si>
  <si>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</si>
  <si>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</si>
  <si>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</si>
  <si>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</si>
  <si>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</si>
  <si>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</si>
  <si>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</si>
  <si>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</si>
  <si>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</si>
  <si>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</si>
  <si>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</si>
  <si>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</si>
  <si>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</si>
  <si>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</si>
  <si>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</si>
  <si>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</si>
  <si>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</si>
  <si>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</si>
  <si>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</si>
  <si>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</si>
  <si>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</si>
  <si>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</si>
  <si>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</si>
  <si>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</si>
  <si>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</si>
  <si>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</si>
  <si>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</si>
  <si>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</si>
  <si>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</si>
  <si>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</si>
  <si>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</si>
  <si>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</si>
  <si>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</si>
  <si>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</si>
  <si>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</si>
  <si>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</si>
  <si>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</si>
  <si>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</si>
  <si>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</si>
  <si>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</si>
  <si>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</si>
  <si>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</si>
  <si>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</si>
  <si>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</si>
  <si>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</si>
  <si>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</si>
  <si>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</si>
  <si>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</si>
  <si>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</si>
  <si>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</si>
  <si>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</si>
  <si>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</si>
  <si>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</si>
  <si>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</si>
  <si>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</si>
  <si>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</si>
  <si>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</si>
  <si>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</si>
  <si>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</si>
  <si>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</si>
  <si>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</si>
  <si>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</si>
  <si>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</si>
  <si>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</si>
  <si>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</si>
  <si>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</si>
  <si>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</si>
  <si>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</si>
  <si>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</si>
  <si>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</si>
  <si>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</si>
  <si>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</si>
  <si>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</si>
  <si>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</si>
  <si>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</si>
  <si>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</si>
  <si>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</si>
  <si>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</si>
  <si>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</si>
  <si>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</si>
  <si>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</si>
  <si>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</si>
  <si>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</si>
  <si>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</si>
  <si>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</si>
  <si>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</si>
  <si>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</si>
  <si>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</si>
  <si>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</si>
  <si>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</si>
  <si>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</si>
  <si>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</si>
  <si>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</si>
  <si>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</si>
  <si>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</si>
  <si>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</si>
  <si>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</si>
  <si>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</si>
  <si>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</si>
  <si>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</si>
  <si>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</si>
  <si>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</si>
  <si>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</si>
  <si>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</si>
  <si>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</si>
  <si>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</si>
  <si>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</si>
  <si>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</si>
  <si>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</si>
  <si>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</si>
  <si>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</si>
  <si>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</si>
  <si>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</si>
  <si>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</si>
  <si>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</si>
  <si>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</si>
  <si>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</si>
  <si>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</si>
  <si>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</si>
  <si>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</si>
  <si>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</si>
  <si>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</si>
  <si>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</si>
  <si>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</si>
  <si>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</si>
  <si>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</si>
  <si>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</si>
  <si>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</si>
  <si>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</si>
  <si>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</si>
  <si>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</si>
  <si>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</si>
  <si>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</si>
  <si>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</si>
  <si>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</si>
  <si>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</si>
  <si>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</si>
  <si>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</si>
  <si>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</si>
  <si>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</si>
  <si>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</si>
  <si>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</si>
  <si>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</si>
  <si>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</si>
  <si>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</si>
  <si>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</si>
  <si>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</si>
  <si>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</si>
  <si>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</si>
  <si>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</si>
  <si>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</si>
  <si>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</si>
  <si>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</si>
  <si>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</si>
  <si>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</si>
  <si>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</si>
  <si>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</si>
  <si>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</si>
  <si>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</si>
  <si>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</si>
  <si>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</si>
  <si>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</si>
  <si>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</si>
  <si>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</si>
  <si>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</si>
  <si>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</si>
  <si>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</si>
  <si>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</si>
  <si>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</si>
  <si>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</si>
  <si>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</si>
  <si>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</si>
  <si>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</si>
  <si>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</si>
  <si>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</si>
  <si>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</si>
  <si>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</si>
  <si>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</si>
  <si>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</si>
  <si>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</si>
  <si>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</si>
  <si>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</si>
  <si>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</si>
  <si>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</si>
  <si>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</si>
  <si>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</si>
  <si>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</si>
  <si>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</si>
  <si>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</si>
  <si>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</si>
  <si>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</si>
  <si>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</si>
  <si>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</si>
  <si>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</si>
  <si>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</si>
  <si>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</si>
  <si>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</si>
  <si>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</si>
  <si>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</si>
  <si>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</si>
  <si>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</si>
  <si>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</si>
  <si>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</si>
  <si>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</si>
  <si>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</si>
  <si>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</si>
  <si>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</si>
  <si>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</si>
  <si>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</si>
  <si>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</si>
  <si>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</si>
  <si>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</si>
  <si>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</si>
  <si>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</si>
  <si>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</si>
  <si>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</si>
  <si>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</si>
  <si>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</si>
  <si>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</si>
  <si>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</si>
  <si>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</si>
  <si>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</si>
  <si>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</si>
  <si>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</si>
  <si>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</si>
  <si>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</si>
  <si>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</si>
  <si>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</si>
  <si>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</si>
  <si>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</si>
  <si>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</si>
  <si>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</si>
  <si>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</si>
  <si>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</si>
  <si>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</si>
  <si>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</si>
  <si>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</si>
  <si>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</si>
  <si>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</si>
  <si>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</si>
  <si>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</si>
  <si>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</si>
  <si>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</si>
  <si>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</si>
  <si>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</si>
  <si>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</si>
  <si>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</si>
  <si>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</si>
  <si>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</si>
  <si>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</si>
  <si>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</si>
  <si>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</si>
  <si>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</si>
  <si>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</si>
  <si>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</si>
  <si>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</si>
  <si>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</si>
  <si>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</si>
  <si>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</si>
  <si>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</si>
  <si>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</si>
  <si>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</si>
  <si>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</si>
  <si>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</si>
  <si>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</si>
  <si>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</si>
  <si>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</si>
  <si>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</si>
  <si>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</si>
  <si>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</si>
  <si>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</si>
  <si>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</si>
  <si>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</si>
  <si>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</si>
  <si>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</si>
  <si>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</si>
  <si>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</si>
  <si>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</si>
  <si>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</si>
  <si>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</si>
  <si>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</si>
  <si>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</si>
  <si>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</si>
  <si>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</si>
  <si>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</si>
  <si>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</si>
  <si>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</si>
  <si>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</si>
  <si>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</si>
  <si>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</si>
  <si>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</si>
  <si>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</si>
  <si>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</si>
  <si>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</si>
  <si>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</si>
  <si>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</si>
  <si>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</si>
  <si>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</si>
  <si>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</si>
  <si>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</si>
  <si>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</si>
  <si>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</si>
  <si>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</si>
  <si>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</si>
  <si>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</si>
  <si>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</si>
  <si>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</si>
  <si>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</si>
  <si>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</si>
  <si>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</si>
  <si>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</si>
  <si>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</si>
  <si>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</si>
  <si>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</si>
  <si>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</si>
  <si>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</si>
  <si>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</si>
  <si>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</si>
  <si>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</si>
  <si>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</si>
  <si>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</si>
  <si>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</si>
  <si>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</si>
  <si>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</si>
  <si>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</si>
  <si>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</si>
  <si>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</si>
  <si>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</si>
  <si>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</si>
  <si>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</si>
  <si>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</si>
  <si>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</si>
  <si>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</si>
  <si>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</si>
  <si>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</si>
  <si>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</si>
  <si>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</si>
  <si>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</si>
  <si>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</si>
  <si>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</si>
  <si>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</si>
  <si>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</si>
  <si>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</si>
  <si>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</si>
  <si>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</si>
  <si>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</si>
  <si>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</si>
  <si>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</si>
  <si>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</si>
  <si>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</si>
  <si>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</si>
  <si>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</si>
  <si>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</si>
  <si>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</si>
  <si>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</si>
  <si>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</si>
  <si>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</si>
  <si>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</si>
  <si>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</si>
  <si>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</si>
  <si>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</si>
  <si>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</si>
  <si>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</si>
  <si>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</si>
  <si>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</si>
  <si>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</si>
  <si>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</si>
  <si>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</si>
  <si>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</si>
  <si>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</si>
  <si>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</si>
  <si>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</si>
  <si>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</si>
  <si>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</si>
  <si>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</si>
  <si>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</si>
  <si>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</si>
  <si>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</si>
  <si>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</si>
  <si>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</si>
  <si>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</si>
  <si>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</si>
  <si>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</si>
  <si>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</si>
  <si>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</si>
  <si>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</si>
  <si>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</si>
  <si>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</si>
  <si>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</si>
  <si>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</si>
  <si>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</si>
  <si>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</si>
  <si>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</si>
  <si>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</si>
  <si>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</si>
  <si>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</si>
  <si>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</si>
  <si>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</si>
  <si>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</si>
  <si>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</si>
  <si>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</si>
  <si>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</si>
  <si>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</si>
  <si>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</si>
  <si>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</si>
  <si>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</si>
  <si>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</si>
  <si>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</si>
  <si>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</si>
  <si>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</si>
  <si>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</si>
  <si>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</si>
  <si>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</si>
  <si>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</si>
  <si>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</si>
  <si>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</si>
  <si>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</si>
  <si>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</si>
  <si>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</si>
  <si>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</si>
  <si>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</si>
  <si>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</si>
  <si>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</si>
  <si>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</si>
  <si>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</si>
  <si>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</si>
  <si>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</si>
  <si>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</si>
  <si>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</si>
  <si>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</si>
  <si>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</si>
  <si>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</si>
  <si>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</si>
  <si>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</si>
  <si>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</si>
  <si>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</si>
  <si>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</si>
  <si>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</si>
  <si>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</si>
  <si>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</si>
  <si>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</si>
  <si>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</si>
  <si>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</si>
  <si>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</si>
  <si>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</si>
  <si>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</si>
  <si>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</si>
  <si>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</si>
  <si>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</si>
  <si>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</si>
  <si>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</si>
  <si>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</si>
  <si>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</si>
  <si>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</si>
  <si>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</si>
  <si>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</si>
  <si>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</si>
  <si>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</si>
  <si>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</si>
  <si>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</si>
  <si>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</si>
  <si>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</si>
  <si>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</si>
  <si>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</si>
  <si>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</si>
  <si>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</si>
  <si>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</si>
  <si>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</si>
  <si>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</si>
  <si>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</si>
  <si>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</si>
  <si>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</si>
  <si>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</si>
  <si>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</si>
  <si>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</si>
  <si>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</si>
  <si>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</si>
  <si>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</si>
  <si>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</si>
  <si>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</si>
  <si>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</si>
  <si>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</si>
  <si>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</si>
  <si>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</si>
  <si>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</si>
  <si>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</si>
  <si>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</si>
  <si>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</si>
  <si>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</si>
  <si>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</si>
  <si>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</si>
  <si>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</si>
  <si>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</si>
  <si>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</si>
  <si>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</si>
  <si>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</si>
  <si>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</si>
  <si>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</si>
  <si>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</si>
  <si>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</si>
  <si>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</si>
  <si>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</si>
  <si>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</si>
  <si>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</si>
  <si>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</si>
  <si>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</si>
  <si>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</si>
  <si>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</si>
  <si>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</si>
  <si>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</si>
  <si>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</si>
  <si>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</si>
  <si>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</si>
  <si>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</si>
  <si>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</si>
  <si>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</si>
  <si>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</si>
  <si>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</si>
  <si>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</si>
  <si>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</si>
  <si>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</si>
  <si>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</si>
  <si>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</si>
  <si>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</si>
  <si>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</si>
  <si>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</si>
  <si>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</si>
  <si>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</si>
  <si>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</si>
  <si>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</si>
  <si>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</si>
  <si>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</si>
  <si>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</si>
  <si>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</si>
  <si>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</si>
  <si>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</si>
  <si>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</si>
  <si>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</si>
  <si>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</si>
  <si>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</si>
  <si>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</si>
  <si>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</si>
  <si>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</si>
  <si>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</si>
  <si>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</si>
  <si>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</si>
  <si>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</si>
  <si>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</si>
  <si>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</si>
  <si>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</si>
  <si>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</si>
  <si>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</si>
  <si>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</si>
  <si>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</si>
  <si>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</si>
  <si>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</si>
  <si>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</si>
  <si>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</si>
  <si>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</si>
  <si>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</si>
  <si>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</si>
  <si>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</si>
  <si>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</si>
  <si>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</si>
  <si>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</si>
  <si>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</si>
  <si>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</si>
  <si>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</si>
  <si>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</si>
  <si>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</si>
  <si>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</si>
  <si>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</si>
  <si>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</si>
  <si>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</si>
  <si>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</si>
  <si>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</si>
  <si>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</si>
  <si>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</si>
  <si>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</si>
  <si>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</si>
  <si>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</si>
  <si>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</si>
  <si>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</si>
  <si>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</si>
  <si>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</si>
  <si>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</si>
  <si>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</si>
  <si>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</si>
  <si>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</si>
  <si>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</si>
  <si>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</si>
  <si>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</si>
  <si>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</si>
  <si>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</si>
  <si>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</si>
  <si>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</si>
  <si>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</si>
  <si>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</si>
  <si>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</si>
  <si>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</si>
  <si>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</si>
  <si>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</si>
  <si>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</si>
  <si>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</si>
  <si>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</si>
  <si>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</si>
  <si>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</si>
  <si>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</si>
  <si>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</si>
  <si>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</si>
  <si>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</si>
  <si>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</si>
  <si>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</si>
  <si>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</si>
  <si>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</si>
  <si>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</si>
  <si>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</si>
  <si>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</si>
  <si>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</si>
  <si>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</si>
  <si>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</si>
  <si>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</si>
  <si>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</si>
  <si>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</si>
  <si>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</si>
  <si>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</si>
  <si>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</si>
  <si>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</si>
  <si>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</si>
  <si>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</si>
  <si>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</si>
  <si>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</si>
  <si>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</si>
  <si>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</si>
  <si>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</si>
  <si>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</si>
  <si>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</si>
  <si>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</si>
  <si>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</si>
  <si>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</si>
  <si>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</si>
  <si>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</si>
  <si>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</si>
  <si>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</si>
  <si>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</si>
  <si>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</si>
  <si>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</si>
  <si>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</si>
  <si>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</si>
  <si>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</si>
  <si>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</si>
  <si>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</si>
  <si>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</si>
  <si>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</si>
  <si>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</si>
  <si>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</si>
  <si>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</si>
  <si>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</si>
  <si>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</si>
  <si>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</si>
  <si>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</si>
  <si>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</si>
  <si>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</si>
  <si>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</si>
  <si>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</si>
  <si>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</si>
  <si>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</si>
  <si>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</si>
  <si>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</si>
  <si>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</si>
  <si>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</si>
  <si>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</si>
  <si>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</si>
  <si>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</si>
  <si>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</si>
  <si>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</si>
  <si>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</si>
  <si>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</si>
  <si>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</si>
  <si>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</si>
  <si>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</si>
  <si>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</si>
  <si>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</si>
  <si>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</si>
  <si>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</si>
  <si>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</si>
  <si>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</si>
  <si>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</si>
  <si>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</si>
  <si>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</si>
  <si>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</si>
  <si>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</si>
  <si>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</si>
  <si>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</si>
  <si>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</si>
  <si>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</si>
  <si>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</si>
  <si>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</si>
  <si>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</si>
  <si>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</si>
  <si>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</si>
  <si>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</si>
  <si>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</si>
  <si>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</si>
  <si>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</si>
  <si>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</si>
  <si>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</si>
  <si>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</si>
  <si>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</si>
  <si>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</si>
  <si>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</si>
  <si>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</si>
  <si>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</si>
  <si>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</si>
  <si>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</si>
  <si>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</si>
  <si>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</si>
  <si>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</si>
  <si>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</si>
  <si>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</si>
  <si>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</si>
  <si>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</si>
  <si>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</si>
  <si>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</si>
  <si>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</si>
  <si>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</si>
  <si>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</si>
  <si>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</si>
  <si>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</si>
  <si>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</si>
  <si>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</si>
  <si>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</si>
  <si>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</si>
  <si>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</si>
  <si>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</si>
  <si>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</si>
  <si>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</si>
  <si>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</si>
  <si>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</si>
  <si>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</si>
  <si>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</si>
  <si>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</si>
  <si>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</si>
  <si>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</si>
  <si>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</si>
  <si>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</si>
  <si>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</si>
  <si>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</si>
  <si>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</si>
  <si>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</si>
  <si>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</si>
  <si>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</si>
  <si>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</si>
  <si>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</si>
  <si>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</si>
  <si>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</si>
  <si>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</si>
  <si>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</si>
  <si>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</si>
  <si>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</si>
  <si>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</si>
  <si>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</si>
  <si>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</si>
  <si>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</si>
  <si>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</si>
  <si>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</si>
  <si>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</si>
  <si>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</si>
  <si>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</si>
  <si>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</si>
  <si>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</si>
  <si>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</si>
  <si>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</si>
  <si>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</si>
  <si>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</si>
  <si>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</si>
  <si>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</si>
  <si>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</si>
  <si>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</si>
  <si>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</si>
  <si>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</si>
  <si>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</si>
  <si>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</si>
  <si>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</si>
  <si>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</si>
  <si>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</si>
  <si>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</si>
  <si>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</si>
  <si>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</si>
  <si>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</si>
  <si>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</si>
  <si>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</si>
  <si>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</si>
  <si>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</si>
  <si>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</si>
  <si>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</si>
  <si>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</si>
  <si>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</si>
  <si>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</si>
  <si>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</si>
  <si>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</si>
  <si>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</si>
  <si>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</si>
  <si>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</si>
  <si>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</si>
  <si>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</si>
  <si>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</si>
  <si>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</si>
  <si>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</si>
  <si>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</si>
  <si>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</si>
  <si>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</si>
  <si>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</si>
  <si>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</si>
  <si>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</si>
  <si>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</si>
  <si>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</si>
  <si>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</si>
  <si>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</si>
  <si>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</si>
  <si>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</si>
  <si>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</si>
  <si>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</si>
  <si>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</si>
  <si>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</si>
  <si>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</si>
  <si>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</si>
  <si>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</si>
  <si>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</si>
  <si>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</si>
  <si>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</si>
  <si>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</si>
  <si>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</si>
  <si>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</si>
  <si>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</si>
  <si>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</si>
  <si>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</si>
  <si>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</si>
  <si>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</si>
  <si>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</si>
  <si>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</si>
  <si>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</si>
  <si>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</si>
  <si>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</si>
  <si>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</si>
  <si>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</si>
  <si>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</si>
  <si>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</si>
  <si>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</si>
  <si>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</si>
  <si>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</si>
  <si>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</si>
  <si>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</si>
  <si>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</si>
  <si>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</si>
  <si>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</si>
  <si>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</si>
  <si>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</si>
  <si>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</si>
  <si>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</si>
  <si>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</si>
  <si>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</si>
  <si>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</si>
  <si>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</si>
  <si>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</si>
  <si>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</si>
  <si>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</si>
  <si>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</si>
  <si>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</si>
  <si>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</si>
  <si>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</si>
  <si>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</si>
  <si>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</si>
  <si>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</si>
  <si>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</si>
  <si>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</si>
  <si>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</si>
  <si>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</si>
  <si>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</si>
  <si>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</si>
  <si>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</si>
  <si>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</si>
  <si>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</si>
  <si>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</si>
  <si>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</si>
  <si>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</si>
  <si>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</si>
  <si>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</si>
  <si>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</si>
  <si>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</si>
  <si>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</si>
  <si>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</si>
  <si>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</si>
  <si>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</si>
  <si>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</si>
  <si>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</si>
  <si>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</si>
  <si>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</si>
  <si>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</si>
  <si>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</si>
  <si>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</si>
  <si>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</si>
  <si>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</si>
  <si>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</si>
  <si>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</si>
  <si>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</si>
  <si>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</si>
  <si>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</si>
  <si>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</si>
  <si>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</si>
  <si>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</si>
  <si>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</si>
  <si>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</si>
  <si>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</si>
  <si>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</si>
  <si>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</si>
  <si>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</si>
  <si>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</si>
  <si>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</si>
  <si>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</si>
  <si>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</si>
  <si>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</si>
  <si>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</si>
  <si>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</si>
  <si>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</si>
  <si>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</si>
  <si>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</si>
  <si>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</si>
  <si>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</si>
  <si>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</si>
  <si>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</si>
  <si>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</si>
  <si>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</si>
  <si>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</si>
  <si>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</si>
  <si>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</si>
  <si>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</si>
  <si>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</si>
  <si>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</si>
  <si>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</si>
  <si>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</si>
  <si>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</si>
  <si>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</si>
  <si>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</si>
  <si>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</si>
  <si>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</si>
  <si>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</si>
  <si>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</si>
  <si>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</si>
  <si>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</si>
  <si>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</si>
  <si>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</si>
  <si>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</si>
  <si>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</si>
  <si>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</si>
  <si>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</si>
  <si>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</si>
  <si>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</si>
  <si>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</si>
  <si>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</si>
  <si>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</si>
  <si>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</si>
  <si>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</si>
  <si>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</si>
  <si>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</si>
  <si>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</si>
  <si>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</si>
  <si>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</si>
  <si>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</si>
  <si>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</si>
  <si>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</si>
  <si>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</si>
  <si>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</si>
  <si>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</si>
  <si>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</si>
  <si>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</si>
  <si>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</si>
  <si>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</si>
  <si>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</si>
  <si>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</si>
  <si>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</si>
  <si>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</si>
  <si>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</si>
  <si>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</si>
  <si>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</si>
  <si>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</si>
  <si>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</si>
  <si>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</si>
  <si>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</si>
  <si>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</si>
  <si>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</si>
  <si>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</si>
  <si>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</si>
  <si>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</si>
  <si>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</si>
  <si>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</si>
  <si>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</si>
  <si>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</si>
  <si>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</si>
  <si>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</si>
  <si>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</si>
  <si>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</si>
  <si>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</si>
  <si>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</si>
  <si>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</si>
  <si>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</si>
  <si>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</si>
  <si>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</si>
  <si>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</si>
  <si>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</si>
  <si>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</si>
  <si>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</si>
  <si>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</si>
  <si>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</si>
  <si>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</si>
  <si>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</si>
  <si>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</si>
  <si>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</si>
  <si>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</si>
  <si>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</si>
  <si>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</si>
  <si>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</si>
  <si>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</si>
  <si>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</si>
  <si>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</si>
  <si>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</si>
  <si>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</si>
  <si>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</si>
  <si>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</si>
  <si>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</si>
  <si>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</si>
  <si>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</si>
  <si>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</si>
  <si>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</si>
  <si>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</si>
  <si>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</si>
  <si>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</si>
  <si>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</si>
  <si>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</si>
  <si>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</si>
  <si>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</si>
  <si>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</si>
  <si>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</si>
  <si>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</si>
  <si>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</si>
  <si>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</si>
  <si>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</si>
  <si>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</si>
  <si>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</si>
  <si>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</si>
  <si>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</si>
  <si>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</si>
  <si>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</si>
  <si>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</si>
  <si>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</si>
  <si>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</si>
  <si>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</si>
  <si>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</si>
  <si>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</si>
  <si>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</si>
  <si>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</si>
  <si>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</si>
  <si>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</si>
  <si>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</si>
  <si>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</si>
  <si>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</si>
  <si>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</si>
  <si>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</si>
  <si>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</si>
  <si>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</si>
  <si>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</si>
  <si>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</si>
  <si>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</si>
  <si>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</si>
  <si>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</si>
  <si>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</si>
  <si>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</si>
  <si>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</si>
  <si>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</si>
  <si>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</si>
  <si>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</si>
  <si>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</si>
  <si>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</si>
  <si>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</si>
  <si>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</si>
  <si>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</si>
  <si>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</si>
  <si>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</si>
  <si>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</si>
  <si>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</si>
  <si>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</si>
  <si>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</si>
  <si>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</si>
  <si>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</si>
  <si>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</si>
  <si>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</si>
  <si>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</si>
  <si>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</si>
  <si>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</si>
  <si>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</si>
  <si>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</si>
  <si>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</si>
  <si>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</si>
  <si>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</si>
  <si>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</si>
  <si>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</si>
  <si>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</si>
  <si>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</si>
  <si>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</si>
  <si>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</si>
  <si>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</si>
  <si>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</si>
  <si>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</si>
  <si>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</si>
  <si>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</si>
  <si>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</si>
  <si>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</si>
  <si>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</si>
  <si>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</si>
  <si>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</si>
  <si>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</si>
  <si>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</si>
  <si>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</si>
  <si>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</si>
  <si>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</si>
  <si>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</si>
  <si>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</si>
  <si>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</si>
  <si>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</si>
  <si>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</si>
  <si>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</si>
  <si>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</si>
  <si>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</si>
  <si>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</si>
  <si>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</si>
  <si>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</si>
  <si>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</si>
  <si>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</si>
  <si>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</si>
  <si>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</si>
  <si>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</si>
  <si>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</si>
  <si>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</si>
  <si>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</si>
  <si>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</si>
  <si>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</si>
  <si>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</si>
  <si>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</si>
  <si>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</si>
  <si>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</si>
  <si>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</si>
  <si>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</si>
  <si>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</si>
  <si>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</si>
  <si>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</si>
  <si>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</si>
  <si>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</si>
  <si>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</si>
  <si>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</si>
  <si>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</si>
  <si>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</si>
  <si>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</si>
  <si>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</si>
  <si>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</si>
  <si>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</si>
  <si>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</si>
  <si>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</si>
  <si>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</si>
  <si>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</si>
  <si>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</si>
  <si>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</si>
  <si>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</si>
  <si>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</si>
  <si>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</si>
  <si>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</si>
  <si>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</si>
  <si>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</si>
  <si>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</si>
  <si>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</si>
  <si>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</si>
  <si>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</si>
  <si>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</si>
  <si>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</si>
  <si>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</si>
  <si>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</si>
  <si>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</si>
  <si>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</si>
  <si>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</si>
  <si>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</si>
  <si>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</si>
  <si>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</si>
  <si>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</si>
  <si>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</si>
  <si>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</si>
  <si>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</si>
  <si>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</si>
  <si>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</si>
  <si>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</si>
  <si>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</si>
  <si>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</si>
  <si>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</si>
  <si>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</si>
  <si>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</si>
  <si>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</si>
  <si>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</si>
  <si>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</si>
  <si>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</si>
  <si>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</si>
  <si>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</si>
  <si>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</si>
  <si>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</si>
  <si>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</si>
  <si>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</si>
  <si>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</si>
  <si>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</si>
  <si>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</si>
  <si>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</si>
  <si>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</si>
  <si>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</si>
  <si>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</si>
  <si>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</si>
  <si>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</si>
  <si>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</si>
  <si>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</si>
  <si>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</si>
  <si>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</si>
  <si>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</si>
  <si>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</si>
  <si>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</si>
  <si>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</si>
  <si>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</si>
  <si>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</si>
  <si>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</si>
  <si>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</si>
  <si>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</si>
  <si>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</si>
  <si>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</si>
  <si>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</si>
  <si>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</si>
  <si>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</si>
  <si>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</si>
  <si>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</si>
  <si>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</si>
  <si>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</si>
  <si>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</si>
  <si>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</si>
  <si>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</si>
  <si>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</si>
  <si>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</si>
  <si>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</si>
  <si>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</si>
  <si>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</si>
  <si>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</si>
  <si>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</si>
  <si>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</si>
  <si>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</si>
  <si>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</si>
  <si>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</si>
  <si>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</si>
  <si>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</si>
  <si>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</si>
  <si>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</si>
  <si>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</si>
  <si>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</si>
  <si>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</si>
  <si>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</si>
  <si>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</si>
  <si>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</si>
  <si>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</si>
  <si>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</si>
  <si>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</si>
  <si>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</si>
  <si>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</si>
  <si>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</si>
  <si>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</si>
  <si>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</si>
  <si>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</si>
  <si>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</si>
  <si>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</si>
  <si>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</si>
  <si>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</si>
  <si>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</si>
  <si>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</si>
  <si>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</si>
  <si>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</si>
  <si>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</si>
  <si>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</si>
  <si>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</si>
  <si>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</si>
  <si>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</si>
  <si>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</si>
  <si>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</si>
  <si>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</si>
  <si>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</si>
  <si>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</si>
  <si>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</si>
  <si>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</si>
  <si>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</si>
  <si>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</si>
  <si>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</si>
  <si>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</si>
  <si>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</si>
  <si>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</si>
  <si>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</si>
  <si>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</si>
  <si>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</si>
  <si>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</si>
  <si>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</si>
  <si>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</si>
  <si>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</si>
  <si>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</si>
  <si>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</si>
  <si>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</si>
  <si>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</si>
  <si>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</si>
  <si>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</si>
  <si>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</si>
  <si>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</si>
  <si>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</si>
  <si>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</si>
  <si>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</si>
  <si>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</si>
  <si>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</si>
  <si>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</si>
  <si>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</si>
  <si>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</si>
  <si>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</si>
  <si>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</si>
  <si>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</si>
  <si>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</si>
  <si>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</si>
  <si>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</si>
  <si>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</si>
  <si>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</si>
  <si>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</si>
  <si>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</si>
  <si>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</si>
  <si>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</si>
  <si>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</si>
  <si>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</si>
  <si>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</si>
  <si>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</si>
  <si>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</si>
  <si>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</si>
  <si>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</si>
  <si>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</si>
  <si>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</si>
  <si>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</si>
  <si>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</si>
  <si>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</si>
  <si>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</si>
  <si>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</si>
  <si>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</si>
  <si>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</si>
  <si>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</si>
  <si>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</si>
  <si>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</si>
  <si>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</si>
  <si>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</si>
  <si>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</si>
  <si>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</si>
  <si>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</si>
  <si>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</si>
  <si>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</si>
  <si>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</si>
  <si>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</si>
  <si>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</si>
  <si>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</si>
  <si>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</si>
  <si>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</si>
  <si>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</si>
  <si>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</si>
  <si>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</si>
  <si>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</si>
  <si>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</si>
  <si>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</si>
  <si>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</si>
  <si>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</si>
  <si>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</si>
  <si>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</si>
  <si>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</si>
  <si>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</si>
  <si>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</si>
  <si>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</si>
  <si>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</si>
  <si>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</si>
  <si>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</si>
  <si>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</si>
  <si>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</si>
  <si>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</si>
  <si>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</si>
  <si>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</si>
  <si>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</si>
  <si>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</si>
  <si>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</si>
  <si>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</si>
  <si>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</si>
  <si>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</si>
  <si>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</si>
  <si>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</si>
  <si>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</si>
  <si>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</si>
  <si>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</si>
  <si>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</si>
  <si>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</si>
  <si>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</si>
  <si>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</si>
  <si>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</si>
  <si>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</si>
  <si>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</si>
  <si>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</si>
  <si>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</si>
  <si>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</si>
  <si>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</si>
  <si>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</si>
  <si>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</si>
  <si>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</si>
  <si>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</si>
  <si>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</si>
  <si>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</si>
  <si>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</si>
  <si>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</si>
  <si>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</si>
  <si>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</si>
  <si>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</si>
  <si>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</si>
  <si>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</si>
  <si>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</si>
  <si>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</si>
  <si>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</si>
  <si>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</si>
  <si>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</si>
  <si>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</si>
  <si>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</si>
  <si>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</si>
  <si>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</si>
  <si>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</si>
  <si>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</si>
  <si>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</si>
  <si>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</si>
  <si>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</si>
  <si>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</si>
  <si>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</si>
  <si>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</si>
  <si>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</si>
  <si>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</si>
  <si>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</si>
  <si>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</si>
  <si>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</si>
  <si>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</si>
  <si>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</si>
  <si>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</si>
  <si>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</si>
  <si>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</si>
  <si>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</si>
  <si>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</si>
  <si>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</si>
  <si>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</si>
  <si>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</si>
  <si>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</si>
  <si>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</si>
  <si>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</si>
  <si>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</si>
  <si>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</si>
  <si>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</si>
  <si>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</si>
  <si>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</si>
  <si>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</si>
  <si>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</si>
  <si>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</si>
  <si>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</si>
  <si>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</si>
  <si>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</si>
  <si>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</si>
  <si>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</si>
  <si>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</si>
  <si>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</si>
  <si>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</si>
  <si>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</si>
  <si>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</si>
  <si>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</si>
  <si>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</si>
  <si>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</si>
  <si>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</si>
  <si>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</si>
  <si>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</si>
  <si>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</si>
  <si>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</si>
  <si>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</si>
  <si>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</si>
  <si>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</si>
  <si>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</si>
  <si>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</si>
  <si>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</si>
  <si>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</si>
  <si>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</si>
  <si>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</si>
  <si>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</si>
  <si>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</si>
  <si>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</si>
  <si>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</si>
  <si>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</si>
  <si>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</si>
  <si>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</si>
  <si>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</si>
  <si>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</si>
  <si>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</si>
  <si>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</si>
  <si>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</si>
  <si>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</si>
  <si>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</si>
  <si>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</si>
  <si>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</si>
  <si>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</si>
  <si>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</si>
  <si>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</si>
  <si>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</si>
  <si>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</si>
  <si>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</si>
  <si>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</si>
  <si>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</si>
  <si>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</si>
  <si>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</si>
  <si>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</si>
  <si>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</si>
  <si>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</si>
  <si>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</si>
  <si>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</si>
  <si>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</si>
  <si>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</si>
  <si>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</si>
  <si>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</si>
  <si>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</si>
  <si>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</si>
  <si>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</si>
  <si>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</si>
  <si>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</si>
  <si>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</si>
  <si>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</si>
  <si>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</si>
  <si>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</si>
  <si>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</si>
  <si>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</si>
  <si>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</si>
  <si>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</si>
  <si>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</si>
  <si>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</si>
  <si>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</si>
  <si>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</si>
  <si>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</si>
  <si>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</si>
  <si>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</si>
  <si>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</si>
  <si>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</si>
  <si>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</si>
  <si>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</si>
  <si>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</si>
  <si>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</si>
  <si>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</si>
  <si>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</si>
  <si>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</si>
  <si>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</si>
  <si>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</si>
  <si>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</si>
  <si>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</si>
  <si>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</si>
  <si>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</si>
  <si>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</si>
  <si>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</si>
  <si>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</si>
  <si>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</si>
  <si>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</si>
  <si>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</si>
  <si>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</si>
  <si>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</si>
  <si>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</si>
  <si>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</si>
  <si>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</si>
  <si>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</si>
  <si>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</si>
  <si>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</si>
  <si>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</si>
  <si>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</si>
  <si>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</si>
  <si>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</si>
  <si>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</si>
  <si>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</si>
  <si>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</si>
  <si>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</si>
  <si>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</si>
  <si>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</si>
  <si>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</si>
  <si>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</si>
  <si>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</si>
  <si>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</si>
  <si>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</si>
  <si>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</si>
  <si>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</si>
  <si>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</si>
  <si>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</si>
  <si>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</si>
  <si>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</si>
  <si>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</si>
  <si>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</si>
  <si>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</si>
  <si>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</si>
  <si>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</si>
  <si>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</si>
  <si>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</si>
  <si>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</si>
  <si>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</si>
  <si>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</si>
  <si>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</si>
  <si>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</si>
  <si>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</si>
  <si>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</si>
  <si>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</si>
  <si>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</si>
  <si>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</si>
  <si>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</si>
  <si>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</si>
  <si>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</si>
  <si>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</si>
  <si>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</si>
  <si>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</si>
  <si>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</si>
  <si>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</si>
  <si>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</si>
  <si>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</si>
  <si>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</si>
  <si>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</si>
  <si>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</si>
  <si>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</si>
  <si>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</si>
  <si>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</si>
  <si>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</si>
  <si>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</si>
  <si>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</si>
  <si>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</si>
  <si>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</si>
  <si>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</si>
  <si>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</si>
  <si>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</si>
  <si>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</si>
  <si>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</si>
  <si>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</si>
  <si>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</si>
  <si>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</si>
  <si>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</si>
  <si>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</si>
  <si>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</si>
  <si>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</si>
  <si>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</si>
  <si>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</si>
  <si>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</si>
  <si>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</si>
  <si>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</si>
  <si>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</si>
  <si>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</si>
  <si>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</si>
  <si>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</si>
  <si>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</si>
  <si>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</si>
  <si>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</si>
  <si>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</si>
  <si>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</si>
  <si>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</si>
  <si>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</si>
  <si>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</si>
  <si>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</si>
  <si>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</si>
  <si>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</si>
  <si>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</si>
  <si>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</si>
  <si>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</si>
  <si>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</si>
  <si>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</si>
  <si>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</si>
  <si>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</si>
  <si>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</si>
  <si>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</si>
  <si>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</si>
  <si>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</si>
  <si>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</si>
  <si>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</si>
  <si>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</si>
  <si>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</si>
  <si>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</si>
  <si>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</si>
  <si>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</si>
  <si>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</si>
  <si>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</si>
  <si>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</si>
  <si>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</si>
  <si>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</si>
  <si>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</si>
  <si>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</si>
  <si>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</si>
  <si>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</si>
  <si>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</si>
  <si>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</si>
  <si>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</si>
  <si>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</si>
  <si>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</si>
  <si>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</si>
  <si>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</si>
  <si>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</si>
  <si>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</si>
  <si>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</si>
  <si>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</si>
  <si>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</si>
  <si>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</si>
  <si>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</si>
  <si>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</si>
  <si>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</si>
  <si>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</si>
  <si>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</si>
  <si>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</si>
  <si>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</si>
  <si>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</si>
  <si>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</si>
  <si>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</si>
  <si>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</si>
  <si>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</si>
  <si>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</si>
  <si>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</si>
  <si>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</si>
  <si>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</si>
  <si>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</si>
  <si>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</si>
  <si>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</si>
  <si>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</si>
  <si>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</si>
  <si>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</si>
  <si>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</si>
  <si>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</si>
  <si>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</si>
  <si>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</si>
  <si>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</si>
  <si>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</si>
  <si>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</si>
  <si>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</si>
  <si>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</si>
  <si>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</si>
  <si>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</si>
  <si>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</si>
  <si>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</si>
  <si>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</si>
  <si>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</si>
  <si>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</si>
  <si>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</si>
  <si>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</si>
  <si>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</si>
  <si>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</si>
  <si>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</si>
  <si>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</si>
  <si>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</si>
  <si>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</si>
  <si>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</si>
  <si>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</si>
  <si>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</si>
  <si>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</si>
  <si>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</si>
  <si>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</si>
  <si>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</si>
  <si>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</si>
  <si>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</si>
  <si>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</si>
  <si>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</si>
  <si>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</si>
  <si>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</si>
  <si>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</si>
  <si>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</si>
  <si>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</si>
  <si>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</si>
  <si>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</si>
  <si>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</si>
  <si>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</si>
  <si>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</si>
  <si>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</si>
  <si>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</si>
  <si>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</si>
  <si>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</si>
  <si>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</si>
  <si>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</si>
  <si>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</si>
  <si>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</si>
  <si>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</si>
  <si>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</si>
  <si>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</si>
  <si>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</si>
  <si>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</si>
  <si>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</si>
  <si>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</si>
  <si>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</si>
  <si>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</si>
  <si>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</si>
  <si>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</si>
  <si>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</si>
  <si>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</si>
  <si>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</si>
  <si>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</si>
  <si>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</si>
  <si>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</si>
  <si>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</si>
  <si>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</si>
  <si>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</si>
  <si>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</si>
  <si>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</si>
  <si>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</si>
  <si>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</si>
  <si>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</si>
  <si>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</si>
  <si>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</si>
  <si>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</si>
  <si>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</si>
  <si>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</si>
  <si>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</si>
  <si>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</si>
  <si>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</si>
  <si>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</si>
  <si>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</si>
  <si>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</si>
  <si>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</si>
  <si>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</si>
  <si>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</si>
  <si>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</si>
  <si>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</si>
  <si>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</si>
  <si>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</si>
  <si>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</si>
  <si>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</si>
  <si>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</si>
  <si>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</si>
  <si>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</si>
  <si>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</si>
  <si>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</si>
  <si>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</si>
  <si>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</si>
  <si>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</si>
  <si>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</si>
  <si>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</si>
  <si>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</si>
  <si>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</si>
  <si>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</si>
  <si>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</si>
  <si>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</si>
  <si>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</si>
  <si>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</si>
  <si>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</si>
  <si>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</si>
  <si>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</si>
  <si>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</si>
  <si>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</si>
  <si>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</si>
  <si>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</si>
  <si>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</si>
  <si>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</si>
  <si>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</si>
  <si>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</si>
  <si>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</si>
  <si>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</si>
  <si>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</si>
  <si>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</si>
  <si>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</si>
  <si>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</si>
  <si>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</si>
  <si>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</si>
  <si>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</si>
  <si>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</si>
  <si>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</si>
  <si>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</si>
  <si>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</si>
  <si>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</si>
  <si>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</si>
  <si>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</si>
  <si>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</si>
  <si>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</si>
  <si>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</si>
  <si>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</si>
  <si>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</si>
  <si>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</si>
  <si>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</si>
  <si>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</si>
  <si>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</si>
  <si>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</si>
  <si>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</si>
  <si>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</si>
  <si>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</si>
  <si>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</si>
  <si>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</si>
  <si>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</si>
  <si>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</si>
  <si>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</si>
  <si>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</si>
  <si>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</si>
  <si>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</si>
  <si>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</si>
  <si>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</si>
  <si>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</si>
  <si>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</si>
  <si>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</si>
  <si>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</si>
  <si>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</si>
  <si>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</si>
  <si>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</si>
  <si>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</si>
  <si>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</si>
  <si>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</si>
  <si>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</si>
  <si>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</si>
  <si>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</si>
  <si>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</si>
  <si>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</si>
  <si>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</si>
  <si>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</si>
  <si>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</si>
  <si>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</si>
  <si>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</si>
  <si>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</si>
  <si>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</si>
  <si>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</si>
  <si>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</si>
  <si>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</si>
  <si>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</si>
  <si>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</si>
  <si>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</si>
  <si>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</si>
  <si>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</si>
  <si>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</si>
  <si>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</si>
  <si>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</si>
  <si>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</si>
  <si>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</si>
  <si>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</si>
  <si>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</si>
  <si>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</si>
  <si>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</si>
  <si>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</si>
  <si>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</si>
  <si>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</si>
  <si>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</si>
  <si>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</si>
  <si>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</si>
  <si>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</si>
  <si>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</si>
  <si>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</si>
  <si>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</si>
  <si>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</si>
  <si>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</si>
  <si>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</si>
  <si>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</si>
  <si>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</si>
  <si>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</si>
  <si>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</si>
  <si>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</si>
  <si>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</si>
  <si>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</si>
  <si>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</si>
  <si>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</si>
  <si>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</si>
  <si>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</si>
  <si>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</si>
  <si>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</si>
  <si>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</si>
  <si>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</si>
  <si>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</si>
  <si>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</si>
  <si>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</si>
  <si>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</si>
  <si>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</si>
  <si>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</si>
  <si>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</si>
  <si>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</si>
  <si>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</si>
  <si>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</si>
  <si>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</si>
  <si>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</si>
  <si>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</si>
  <si>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</si>
  <si>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</si>
  <si>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</si>
  <si>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</si>
  <si>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</si>
  <si>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</si>
  <si>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</si>
  <si>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</si>
  <si>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</si>
  <si>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</si>
  <si>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</si>
  <si>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</si>
  <si>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</si>
  <si>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</si>
  <si>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</si>
  <si>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</si>
  <si>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</si>
  <si>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</si>
  <si>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</si>
  <si>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</si>
  <si>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</si>
  <si>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</si>
  <si>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</si>
  <si>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</si>
  <si>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</si>
  <si>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</si>
  <si>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</si>
  <si>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</si>
  <si>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</si>
  <si>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</si>
  <si>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</si>
  <si>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</si>
  <si>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</si>
  <si>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</si>
  <si>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</si>
  <si>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</si>
  <si>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</si>
  <si>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</si>
  <si>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</si>
  <si>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</si>
  <si>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</si>
  <si>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</si>
  <si>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</si>
  <si>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</si>
  <si>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</si>
  <si>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</si>
  <si>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</si>
  <si>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</si>
  <si>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</si>
  <si>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</si>
  <si>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</si>
  <si>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</si>
  <si>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</si>
  <si>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</si>
  <si>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</si>
  <si>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</si>
  <si>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</si>
  <si>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</si>
  <si>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</si>
  <si>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</si>
  <si>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</si>
  <si>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</si>
  <si>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</si>
  <si>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</si>
  <si>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</si>
  <si>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</si>
  <si>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</si>
  <si>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</si>
  <si>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</si>
  <si>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</si>
  <si>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</si>
  <si>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</si>
  <si>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</si>
  <si>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</si>
  <si>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</si>
  <si>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</si>
  <si>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</si>
  <si>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</si>
  <si>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</si>
  <si>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</si>
  <si>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</si>
  <si>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</si>
  <si>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</si>
  <si>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</si>
  <si>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</si>
  <si>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</si>
  <si>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</si>
  <si>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</si>
  <si>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</si>
  <si>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</si>
  <si>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</si>
  <si>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</si>
  <si>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</si>
  <si>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</si>
  <si>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</si>
  <si>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</si>
  <si>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</si>
  <si>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</si>
  <si>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</si>
  <si>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</si>
  <si>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</si>
  <si>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</si>
  <si>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</si>
  <si>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</si>
  <si>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</si>
  <si>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</si>
  <si>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</si>
  <si>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</si>
  <si>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</si>
  <si>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</si>
  <si>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</si>
  <si>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</si>
  <si>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</si>
  <si>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</si>
  <si>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</si>
  <si>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</si>
  <si>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</si>
  <si>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</si>
  <si>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</si>
  <si>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</si>
  <si>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</si>
  <si>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</si>
  <si>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</si>
  <si>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</si>
  <si>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</si>
  <si>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</si>
  <si>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</si>
  <si>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</si>
  <si>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</si>
  <si>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</si>
  <si>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</si>
  <si>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</si>
  <si>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</si>
  <si>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</si>
  <si>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</si>
  <si>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</si>
  <si>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</si>
  <si>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</si>
  <si>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</si>
  <si>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</si>
  <si>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</si>
  <si>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</si>
  <si>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</si>
  <si>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</si>
  <si>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</si>
  <si>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</si>
  <si>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</si>
  <si>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</si>
  <si>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</si>
  <si>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</si>
  <si>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</si>
  <si>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</si>
  <si>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</si>
  <si>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</si>
  <si>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</si>
  <si>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</si>
  <si>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</si>
  <si>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</si>
  <si>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</si>
  <si>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</si>
  <si>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</si>
  <si>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</si>
  <si>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</si>
  <si>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</si>
  <si>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</si>
  <si>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</si>
  <si>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</si>
  <si>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</si>
  <si>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</si>
  <si>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</si>
  <si>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</si>
  <si>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</si>
  <si>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</si>
  <si>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</si>
  <si>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</si>
  <si>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</si>
  <si>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</si>
  <si>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</si>
  <si>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</si>
  <si>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</si>
  <si>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</si>
  <si>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</si>
  <si>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</si>
  <si>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</si>
  <si>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</si>
  <si>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</si>
  <si>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</si>
  <si>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</si>
  <si>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</si>
  <si>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</si>
  <si>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</si>
  <si>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</si>
  <si>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</si>
  <si>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</si>
  <si>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</si>
  <si>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</si>
  <si>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</si>
  <si>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</si>
  <si>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</si>
  <si>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</si>
  <si>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</si>
  <si>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</si>
  <si>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</si>
  <si>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</si>
  <si>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</si>
  <si>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</si>
  <si>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</si>
  <si>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</si>
  <si>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</si>
  <si>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</si>
  <si>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</si>
  <si>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</si>
  <si>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</si>
  <si>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</si>
  <si>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</si>
  <si>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</si>
  <si>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</si>
  <si>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</si>
  <si>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</si>
  <si>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</si>
  <si>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</si>
  <si>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</si>
  <si>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</si>
  <si>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</si>
  <si>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</si>
  <si>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</si>
  <si>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</si>
  <si>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</si>
  <si>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</si>
  <si>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</si>
  <si>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</si>
  <si>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</si>
  <si>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</si>
  <si>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</si>
  <si>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</si>
  <si>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</si>
  <si>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</si>
  <si>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</si>
  <si>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</si>
  <si>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</si>
  <si>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</si>
  <si>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</si>
  <si>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</si>
  <si>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</si>
  <si>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</si>
  <si>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</si>
  <si>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</si>
  <si>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</si>
  <si>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</si>
  <si>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</si>
  <si>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</si>
  <si>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</si>
  <si>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</si>
  <si>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</si>
  <si>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</si>
  <si>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</si>
  <si>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</si>
  <si>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</si>
  <si>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</si>
  <si>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</si>
  <si>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</si>
  <si>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</si>
  <si>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</si>
  <si>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</si>
  <si>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</si>
  <si>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</si>
  <si>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</si>
  <si>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</si>
  <si>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</si>
  <si>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</si>
  <si>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</si>
  <si>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</si>
  <si>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</si>
  <si>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</si>
  <si>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</si>
  <si>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</si>
  <si>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</si>
  <si>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</si>
  <si>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</si>
  <si>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</si>
  <si>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</si>
  <si>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</si>
  <si>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</si>
  <si>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</si>
  <si>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</si>
  <si>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</si>
  <si>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</si>
  <si>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</si>
  <si>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</si>
  <si>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</si>
  <si>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</si>
  <si>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</si>
  <si>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</si>
  <si>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</si>
  <si>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</si>
  <si>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</si>
  <si>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</si>
  <si>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</si>
  <si>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</si>
  <si>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</si>
  <si>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</si>
  <si>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</si>
  <si>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</si>
  <si>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</si>
  <si>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</si>
  <si>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</si>
  <si>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</si>
  <si>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</si>
  <si>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</si>
  <si>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</si>
  <si>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</si>
  <si>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</si>
  <si>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</si>
  <si>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</si>
  <si>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</si>
  <si>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</si>
  <si>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</si>
  <si>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</si>
  <si>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</si>
  <si>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</si>
  <si>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</si>
  <si>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</si>
  <si>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</si>
  <si>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</si>
  <si>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</si>
  <si>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</si>
  <si>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</si>
  <si>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</si>
  <si>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</si>
  <si>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</si>
  <si>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</si>
  <si>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</si>
  <si>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</si>
  <si>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</si>
  <si>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</si>
  <si>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</si>
  <si>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</si>
  <si>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</si>
  <si>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</si>
  <si>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</si>
  <si>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</si>
  <si>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</si>
  <si>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</si>
  <si>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</si>
  <si>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</si>
  <si>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</si>
  <si>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</si>
  <si>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</si>
  <si>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</si>
  <si>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</si>
  <si>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</si>
  <si>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</si>
  <si>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</si>
  <si>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</si>
  <si>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</si>
  <si>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</si>
  <si>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</si>
  <si>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</si>
  <si>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</si>
  <si>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</si>
  <si>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</si>
  <si>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</si>
  <si>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</si>
  <si>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</si>
  <si>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</si>
  <si>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</si>
  <si>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</si>
  <si>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</si>
  <si>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</si>
  <si>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</si>
  <si>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</si>
  <si>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</si>
  <si>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</si>
  <si>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</si>
  <si>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</si>
  <si>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</si>
  <si>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</si>
  <si>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</si>
  <si>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</si>
  <si>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</si>
  <si>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</si>
  <si>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</si>
  <si>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</si>
  <si>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</si>
  <si>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</si>
  <si>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</si>
  <si>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</si>
  <si>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</si>
  <si>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</si>
  <si>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</si>
  <si>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</si>
  <si>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</si>
  <si>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</si>
  <si>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</si>
  <si>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</si>
  <si>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</si>
  <si>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</si>
  <si>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</si>
  <si>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</si>
  <si>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</si>
  <si>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</si>
  <si>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</si>
  <si>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</si>
  <si>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</si>
  <si>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</si>
  <si>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</si>
  <si>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</si>
  <si>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</si>
  <si>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</si>
  <si>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</si>
  <si>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</si>
  <si>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</si>
  <si>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</si>
  <si>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</si>
  <si>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</si>
  <si>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</si>
  <si>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</si>
  <si>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</si>
  <si>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</si>
  <si>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</si>
  <si>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</si>
  <si>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</si>
  <si>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</si>
  <si>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</si>
  <si>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</si>
  <si>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</si>
  <si>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</si>
  <si>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</si>
  <si>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</si>
  <si>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</si>
  <si>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</si>
  <si>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</si>
  <si>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</si>
  <si>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</si>
  <si>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</si>
  <si>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</si>
  <si>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</si>
  <si>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</si>
  <si>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</si>
  <si>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</si>
  <si>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</si>
  <si>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</si>
  <si>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</si>
  <si>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</si>
  <si>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</si>
  <si>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</si>
  <si>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</si>
  <si>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</si>
  <si>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</si>
  <si>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</si>
  <si>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</si>
  <si>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</si>
  <si>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</si>
  <si>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</si>
  <si>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</si>
  <si>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</si>
  <si>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</si>
  <si>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</si>
  <si>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</si>
  <si>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</si>
  <si>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</si>
  <si>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</si>
  <si>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</si>
  <si>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</si>
  <si>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</si>
  <si>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</si>
  <si>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</si>
  <si>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</si>
  <si>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</si>
  <si>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</si>
  <si>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</si>
  <si>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</si>
  <si>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</si>
  <si>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</si>
  <si>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</si>
  <si>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</si>
  <si>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</si>
  <si>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</si>
  <si>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</si>
  <si>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</si>
  <si>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</si>
  <si>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</si>
  <si>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</si>
  <si>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</si>
  <si>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</si>
  <si>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</si>
  <si>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</si>
  <si>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</si>
  <si>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</si>
  <si>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</si>
  <si>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</si>
  <si>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</si>
  <si>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</si>
  <si>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</si>
  <si>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</si>
  <si>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</si>
  <si>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</si>
  <si>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</si>
  <si>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</si>
  <si>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</si>
  <si>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</si>
  <si>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</si>
  <si>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</si>
  <si>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</si>
  <si>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</si>
  <si>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</si>
  <si>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</si>
  <si>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</si>
  <si>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</si>
  <si>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</si>
  <si>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</si>
  <si>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</si>
  <si>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</si>
  <si>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</si>
  <si>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</si>
  <si>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</si>
  <si>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</si>
  <si>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</si>
  <si>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</si>
  <si>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</si>
  <si>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</si>
  <si>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</si>
  <si>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</si>
  <si>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</si>
  <si>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</si>
  <si>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</si>
  <si>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</si>
  <si>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</si>
  <si>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</si>
  <si>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</si>
  <si>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</si>
  <si>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</si>
  <si>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</si>
  <si>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</si>
  <si>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</si>
  <si>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</si>
  <si>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</si>
  <si>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</si>
  <si>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</si>
  <si>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</si>
  <si>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</si>
  <si>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</si>
  <si>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</si>
  <si>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</si>
  <si>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</si>
  <si>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</si>
  <si>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</si>
  <si>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</si>
  <si>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</si>
  <si>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</si>
  <si>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</si>
  <si>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</si>
  <si>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</si>
  <si>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</si>
  <si>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</si>
  <si>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</si>
  <si>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</si>
  <si>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</si>
  <si>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</si>
  <si>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</si>
  <si>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</si>
  <si>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</si>
  <si>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</si>
  <si>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</si>
  <si>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</si>
  <si>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</si>
  <si>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</si>
  <si>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</si>
  <si>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</si>
  <si>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</si>
  <si>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</si>
  <si>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</si>
  <si>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</si>
  <si>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</si>
  <si>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</si>
  <si>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</si>
  <si>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</si>
  <si>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</si>
  <si>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</si>
  <si>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</si>
  <si>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</si>
  <si>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</si>
  <si>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</si>
  <si>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</si>
  <si>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</si>
  <si>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</si>
  <si>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</si>
  <si>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</si>
  <si>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</si>
  <si>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</si>
  <si>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</si>
  <si>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</si>
  <si>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</si>
  <si>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</si>
  <si>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</si>
  <si>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</si>
  <si>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</si>
  <si>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</si>
  <si>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</si>
  <si>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</si>
  <si>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</si>
  <si>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</si>
  <si>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</si>
  <si>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</si>
  <si>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</si>
  <si>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</si>
  <si>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</si>
  <si>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</si>
  <si>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</si>
  <si>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</si>
  <si>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</si>
  <si>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</si>
  <si>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</si>
  <si>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</si>
  <si>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</si>
  <si>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</si>
  <si>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</si>
  <si>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</si>
  <si>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</si>
  <si>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</si>
  <si>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</si>
  <si>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</si>
  <si>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</si>
  <si>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</si>
  <si>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</si>
  <si>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</si>
  <si>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</si>
  <si>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</si>
  <si>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</si>
  <si>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</si>
  <si>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</si>
  <si>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</si>
  <si>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</si>
  <si>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</si>
  <si>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</si>
  <si>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</si>
  <si>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</si>
  <si>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</si>
  <si>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</si>
  <si>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</si>
  <si>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</si>
  <si>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</si>
  <si>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</si>
  <si>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</si>
  <si>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</si>
  <si>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</si>
  <si>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</si>
  <si>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</si>
  <si>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</si>
  <si>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</si>
  <si>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</si>
  <si>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</si>
  <si>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</si>
  <si>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</si>
  <si>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</si>
  <si>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</si>
  <si>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</si>
  <si>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</si>
  <si>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</si>
  <si>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</si>
  <si>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</si>
  <si>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</si>
  <si>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</si>
  <si>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</si>
  <si>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</si>
  <si>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</si>
  <si>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</si>
  <si>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</si>
  <si>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</si>
  <si>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</si>
  <si>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</si>
  <si>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</si>
  <si>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</si>
  <si>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</si>
  <si>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</si>
  <si>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</si>
  <si>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</si>
  <si>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</si>
  <si>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</si>
  <si>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</si>
  <si>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</si>
  <si>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</si>
  <si>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</si>
  <si>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</si>
  <si>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</si>
  <si>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</si>
  <si>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</si>
  <si>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</si>
  <si>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</si>
  <si>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</si>
  <si>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</si>
  <si>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</si>
  <si>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</si>
  <si>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</si>
  <si>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</si>
  <si>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</si>
  <si>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</si>
  <si>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</si>
  <si>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</si>
  <si>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</si>
  <si>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</si>
  <si>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</si>
  <si>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</si>
  <si>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</si>
  <si>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</si>
  <si>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</si>
  <si>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</si>
  <si>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</si>
  <si>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</si>
  <si>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</si>
  <si>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</si>
  <si>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</si>
  <si>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</si>
  <si>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</si>
  <si>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</si>
  <si>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</si>
  <si>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</si>
  <si>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</si>
  <si>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</si>
  <si>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</si>
  <si>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</si>
  <si>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</si>
  <si>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</si>
  <si>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</si>
  <si>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</si>
  <si>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</si>
  <si>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</si>
  <si>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</si>
  <si>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</si>
  <si>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</si>
  <si>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</si>
  <si>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</si>
  <si>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</si>
  <si>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</si>
  <si>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</si>
  <si>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</si>
  <si>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</si>
  <si>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</si>
  <si>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</si>
  <si>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</si>
  <si>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</si>
  <si>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</si>
  <si>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</si>
  <si>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</si>
  <si>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</si>
  <si>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</si>
  <si>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</si>
  <si>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</si>
  <si>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</si>
  <si>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</si>
  <si>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</si>
  <si>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</si>
  <si>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</si>
  <si>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</si>
  <si>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</si>
  <si>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</si>
  <si>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</si>
  <si>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</si>
  <si>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</si>
  <si>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</si>
  <si>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</si>
  <si>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</si>
  <si>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</si>
  <si>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</si>
  <si>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</si>
  <si>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</si>
  <si>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</si>
  <si>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</si>
  <si>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</si>
  <si>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</si>
  <si>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</si>
  <si>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</si>
  <si>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</si>
  <si>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</si>
  <si>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</si>
  <si>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</si>
  <si>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</si>
  <si>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</si>
  <si>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</si>
  <si>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</si>
  <si>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</si>
  <si>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</si>
  <si>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</si>
  <si>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</si>
  <si>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</si>
  <si>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</si>
  <si>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</si>
  <si>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</si>
  <si>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</si>
  <si>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</si>
  <si>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</si>
  <si>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</si>
  <si>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</si>
  <si>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</si>
  <si>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</si>
  <si>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</si>
  <si>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</si>
  <si>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</si>
  <si>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</si>
  <si>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</si>
  <si>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</si>
  <si>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</si>
  <si>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</si>
  <si>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</si>
  <si>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</si>
  <si>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</si>
  <si>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</si>
  <si>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</si>
  <si>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</si>
  <si>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</si>
  <si>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</si>
  <si>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</si>
  <si>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</si>
  <si>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</si>
  <si>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</si>
  <si>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</si>
  <si>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</si>
  <si>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</si>
  <si>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</si>
  <si>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</si>
  <si>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</si>
  <si>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</si>
  <si>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</si>
  <si>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</si>
  <si>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</si>
  <si>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</si>
  <si>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</si>
  <si>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</si>
  <si>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</si>
  <si>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</si>
  <si>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</si>
  <si>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</si>
  <si>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</si>
  <si>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</si>
  <si>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</si>
  <si>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</si>
  <si>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</si>
  <si>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</si>
  <si>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</si>
  <si>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</si>
  <si>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</si>
  <si>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</si>
  <si>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</si>
  <si>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</si>
  <si>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</si>
  <si>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</si>
  <si>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</si>
  <si>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</si>
  <si>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</si>
  <si>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</si>
  <si>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</si>
  <si>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</si>
  <si>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</si>
  <si>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</si>
  <si>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</si>
  <si>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</si>
  <si>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</si>
  <si>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</si>
  <si>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</si>
  <si>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</si>
  <si>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</si>
  <si>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</si>
  <si>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</si>
  <si>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</si>
  <si>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</si>
  <si>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</si>
  <si>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</si>
  <si>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</si>
  <si>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</si>
  <si>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</si>
  <si>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</si>
  <si>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</si>
  <si>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</si>
  <si>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</si>
  <si>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</si>
  <si>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</si>
  <si>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</si>
  <si>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</si>
  <si>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</si>
  <si>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</si>
  <si>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</si>
  <si>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</si>
  <si>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</si>
  <si>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</si>
  <si>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</si>
  <si>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</si>
  <si>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</si>
  <si>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</si>
  <si>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</si>
  <si>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</si>
  <si>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</si>
  <si>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</si>
  <si>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</si>
  <si>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</si>
  <si>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</si>
  <si>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</si>
  <si>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</si>
  <si>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</si>
  <si>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</si>
  <si>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</si>
  <si>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</si>
  <si>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</si>
  <si>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</si>
  <si>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</si>
  <si>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</si>
  <si>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</si>
  <si>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</si>
  <si>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</si>
  <si>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</si>
  <si>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</si>
  <si>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</si>
  <si>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</si>
  <si>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</si>
  <si>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</si>
  <si>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</si>
  <si>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</si>
  <si>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</si>
  <si>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</si>
  <si>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</si>
  <si>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</si>
  <si>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</si>
  <si>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</si>
  <si>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</si>
  <si>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</si>
  <si>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</si>
  <si>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</si>
  <si>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</si>
  <si>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</si>
  <si>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</si>
  <si>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</si>
  <si>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</si>
  <si>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</si>
  <si>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</si>
  <si>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</si>
  <si>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</si>
  <si>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</si>
  <si>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</si>
  <si>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</si>
  <si>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</si>
  <si>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</si>
  <si>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</si>
  <si>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</si>
  <si>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</si>
  <si>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</si>
  <si>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</si>
  <si>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</si>
  <si>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</si>
  <si>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</si>
  <si>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</si>
  <si>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</si>
  <si>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</si>
  <si>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</si>
  <si>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</si>
  <si>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</si>
  <si>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</si>
  <si>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</si>
  <si>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</si>
  <si>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</si>
  <si>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</si>
  <si>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</si>
  <si>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</si>
  <si>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</si>
  <si>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</si>
  <si>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</si>
  <si>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</si>
  <si>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</si>
  <si>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</si>
  <si>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</si>
  <si>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</si>
  <si>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</si>
  <si>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</si>
  <si>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</si>
  <si>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</si>
  <si>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</si>
  <si>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</si>
  <si>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</si>
  <si>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</si>
  <si>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</si>
  <si>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</si>
  <si>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</si>
  <si>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</si>
  <si>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</si>
  <si>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</si>
  <si>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</si>
  <si>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</si>
  <si>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</si>
  <si>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</si>
  <si>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</si>
  <si>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</si>
  <si>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</si>
  <si>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</si>
  <si>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</si>
  <si>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</si>
  <si>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</si>
  <si>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</si>
  <si>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</si>
  <si>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</si>
  <si>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</si>
  <si>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</si>
  <si>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</si>
  <si>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</si>
  <si>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</si>
  <si>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</si>
  <si>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</si>
  <si>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</si>
  <si>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</si>
  <si>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</si>
  <si>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</si>
  <si>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</si>
  <si>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</si>
  <si>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</si>
  <si>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</si>
  <si>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</si>
  <si>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</si>
  <si>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</si>
  <si>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</si>
  <si>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</si>
  <si>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</si>
  <si>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</si>
  <si>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</si>
  <si>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</si>
  <si>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</si>
  <si>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</si>
  <si>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</si>
  <si>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</si>
  <si>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</si>
  <si>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</si>
  <si>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</si>
  <si>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</si>
  <si>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</si>
  <si>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</si>
  <si>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</si>
  <si>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</si>
  <si>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</si>
  <si>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</si>
  <si>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</si>
  <si>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</si>
  <si>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</si>
  <si>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</si>
  <si>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</si>
  <si>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</si>
  <si>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</si>
  <si>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</si>
  <si>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</si>
  <si>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</si>
  <si>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</si>
  <si>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</si>
  <si>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</si>
  <si>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</si>
  <si>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</si>
  <si>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</si>
  <si>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</si>
  <si>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</si>
  <si>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</si>
  <si>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</si>
  <si>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</si>
  <si>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</si>
  <si>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</si>
  <si>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</si>
  <si>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</si>
  <si>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</si>
  <si>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</si>
  <si>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</si>
  <si>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</si>
  <si>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</si>
  <si>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</si>
  <si>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</si>
  <si>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</si>
  <si>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</si>
  <si>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</si>
  <si>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</si>
  <si>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</si>
  <si>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</si>
  <si>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</si>
  <si>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</si>
  <si>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</si>
  <si>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</si>
  <si>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</si>
  <si>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</si>
  <si>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</si>
  <si>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</si>
  <si>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</si>
  <si>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</si>
  <si>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</si>
  <si>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</si>
  <si>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</si>
  <si>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</si>
  <si>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</si>
  <si>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</si>
  <si>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</si>
  <si>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</si>
  <si>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</si>
  <si>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</si>
  <si>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</si>
  <si>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</si>
  <si>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</si>
  <si>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</si>
  <si>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</si>
  <si>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</si>
  <si>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</si>
  <si>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</si>
  <si>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</si>
  <si>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</si>
  <si>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</si>
  <si>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</si>
  <si>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</si>
  <si>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</si>
  <si>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</si>
  <si>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</si>
  <si>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</si>
  <si>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</si>
  <si>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</si>
  <si>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</si>
  <si>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</si>
  <si>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</si>
  <si>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</si>
  <si>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</si>
  <si>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</si>
  <si>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</si>
  <si>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</si>
  <si>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</si>
  <si>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</si>
  <si>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</si>
  <si>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</si>
  <si>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</si>
  <si>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</si>
  <si>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</si>
  <si>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</si>
  <si>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</si>
  <si>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</si>
  <si>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</si>
  <si>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</si>
  <si>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</si>
  <si>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</si>
  <si>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</si>
  <si>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</si>
  <si>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</si>
  <si>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</si>
  <si>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</si>
  <si>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</si>
  <si>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</si>
  <si>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</si>
  <si>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</si>
  <si>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</si>
  <si>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</si>
  <si>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</si>
  <si>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</si>
  <si>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</si>
  <si>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</si>
  <si>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</si>
  <si>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</si>
  <si>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</si>
  <si>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</si>
  <si>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</si>
  <si>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</si>
  <si>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</si>
  <si>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</si>
  <si>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</si>
  <si>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</si>
  <si>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</si>
  <si>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</si>
  <si>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</si>
  <si>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</si>
  <si>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</si>
  <si>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</si>
  <si>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</si>
  <si>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</si>
  <si>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</si>
  <si>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</si>
  <si>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</si>
  <si>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</si>
  <si>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</si>
  <si>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</si>
  <si>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</si>
  <si>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</si>
  <si>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</si>
  <si>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</si>
  <si>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</si>
  <si>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</si>
  <si>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</si>
  <si>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</si>
  <si>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</si>
  <si>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</si>
  <si>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</si>
  <si>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</si>
  <si>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</si>
  <si>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</si>
  <si>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</si>
  <si>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</si>
  <si>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</si>
  <si>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</si>
  <si>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</si>
  <si>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</si>
  <si>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</si>
  <si>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</si>
  <si>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</si>
  <si>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</si>
  <si>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</si>
  <si>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</si>
  <si>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</si>
  <si>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</si>
  <si>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</si>
  <si>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</si>
  <si>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</si>
  <si>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</si>
  <si>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</si>
  <si>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</si>
  <si>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</si>
  <si>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</si>
  <si>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</si>
  <si>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</si>
  <si>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</si>
  <si>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</si>
  <si>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</si>
  <si>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</si>
  <si>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</si>
  <si>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</si>
  <si>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</si>
  <si>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</si>
  <si>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</si>
  <si>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</si>
  <si>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</si>
  <si>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</si>
  <si>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</si>
  <si>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</si>
  <si>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</si>
  <si>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</si>
  <si>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</si>
  <si>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</si>
  <si>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</si>
  <si>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</si>
  <si>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</si>
  <si>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</si>
  <si>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</si>
  <si>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</si>
  <si>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</si>
  <si>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</si>
  <si>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</si>
  <si>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</si>
  <si>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</si>
  <si>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</si>
  <si>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</si>
  <si>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</si>
  <si>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</si>
  <si>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</si>
  <si>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</si>
  <si>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</si>
  <si>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</si>
  <si>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</si>
  <si>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</si>
  <si>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</si>
  <si>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</si>
  <si>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</si>
  <si>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</si>
  <si>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</si>
  <si>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</si>
  <si>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</si>
  <si>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</si>
  <si>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</si>
  <si>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</si>
  <si>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</si>
  <si>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</si>
  <si>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</si>
  <si>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</si>
  <si>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</si>
  <si>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</si>
  <si>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</si>
  <si>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</si>
  <si>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</si>
  <si>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</si>
  <si>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</si>
  <si>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</si>
  <si>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</si>
  <si>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</si>
  <si>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</si>
  <si>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</si>
  <si>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</si>
  <si>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</si>
  <si>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</si>
  <si>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</si>
  <si>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</si>
  <si>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</si>
  <si>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</si>
  <si>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</si>
  <si>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</si>
  <si>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</si>
  <si>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</si>
  <si>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</si>
  <si>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</si>
  <si>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</si>
  <si>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</si>
  <si>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</si>
  <si>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</si>
  <si>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</si>
  <si>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</si>
  <si>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</si>
  <si>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</si>
  <si>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</si>
  <si>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</si>
  <si>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</si>
  <si>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</si>
  <si>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</si>
  <si>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</si>
  <si>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</si>
  <si>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</si>
  <si>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</si>
  <si>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</si>
  <si>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</si>
  <si>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</si>
  <si>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</si>
  <si>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</si>
  <si>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</si>
  <si>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</si>
  <si>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</si>
  <si>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</si>
  <si>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</si>
  <si>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</si>
  <si>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</si>
  <si>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</si>
  <si>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</si>
  <si>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</si>
  <si>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</si>
  <si>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</si>
  <si>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</si>
  <si>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</si>
  <si>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</si>
  <si>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</si>
  <si>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</si>
  <si>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</si>
  <si>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</si>
  <si>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</si>
  <si>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</si>
  <si>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</si>
  <si>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</si>
  <si>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</si>
  <si>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</si>
  <si>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</si>
  <si>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</si>
  <si>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</si>
  <si>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</si>
  <si>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</si>
  <si>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</si>
  <si>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</si>
  <si>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</si>
  <si>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</si>
  <si>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</si>
  <si>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</si>
  <si>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</si>
  <si>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</si>
  <si>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</si>
  <si>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</si>
  <si>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</si>
  <si>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</si>
  <si>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</si>
  <si>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</si>
  <si>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</si>
  <si>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</si>
  <si>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</si>
  <si>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</si>
  <si>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</si>
  <si>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</si>
  <si>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</si>
  <si>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</si>
  <si>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</si>
  <si>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</si>
  <si>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</si>
  <si>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</si>
  <si>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</si>
  <si>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</si>
  <si>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</si>
  <si>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</si>
  <si>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</si>
  <si>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</si>
  <si>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</si>
  <si>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</si>
  <si>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</si>
  <si>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</si>
  <si>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</si>
  <si>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</si>
  <si>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</si>
  <si>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</si>
  <si>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</si>
  <si>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</si>
  <si>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</si>
  <si>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</si>
  <si>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</si>
  <si>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</si>
  <si>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</si>
  <si>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</si>
  <si>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</si>
  <si>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</si>
  <si>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</si>
  <si>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</si>
  <si>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</si>
  <si>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</si>
  <si>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</si>
  <si>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</si>
  <si>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</si>
  <si>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</si>
  <si>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</si>
  <si>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</si>
  <si>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</si>
  <si>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</si>
  <si>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</si>
  <si>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</si>
  <si>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</si>
  <si>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</si>
  <si>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</si>
  <si>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</si>
  <si>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</si>
  <si>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</si>
  <si>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</si>
  <si>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</si>
  <si>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</si>
  <si>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</si>
  <si>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</si>
  <si>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</si>
  <si>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</si>
  <si>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</si>
  <si>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</si>
  <si>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</si>
  <si>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</si>
  <si>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</si>
  <si>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</si>
  <si>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</si>
  <si>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</si>
  <si>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</si>
  <si>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</si>
  <si>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</si>
  <si>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</si>
  <si>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</si>
  <si>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</si>
  <si>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</si>
  <si>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</si>
  <si>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</si>
  <si>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</si>
  <si>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</si>
  <si>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</si>
  <si>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</si>
  <si>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</si>
  <si>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</si>
  <si>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</si>
  <si>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</si>
  <si>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</si>
  <si>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</si>
  <si>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</si>
  <si>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</si>
  <si>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</si>
  <si>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</si>
  <si>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</si>
  <si>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</si>
  <si>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</si>
  <si>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</si>
  <si>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</si>
  <si>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</si>
  <si>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</si>
  <si>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</si>
  <si>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</si>
  <si>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</si>
  <si>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</si>
  <si>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</si>
  <si>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</si>
  <si>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</si>
  <si>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</si>
  <si>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</si>
  <si>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</si>
  <si>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</si>
  <si>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</si>
  <si>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</si>
  <si>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</si>
  <si>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</si>
  <si>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</si>
  <si>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</si>
  <si>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</si>
  <si>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</si>
  <si>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</si>
  <si>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</si>
  <si>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</si>
  <si>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</si>
  <si>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</si>
  <si>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</si>
  <si>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</si>
  <si>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</si>
  <si>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</si>
  <si>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</si>
  <si>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</si>
  <si>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</si>
  <si>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</si>
  <si>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</si>
  <si>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</si>
  <si>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</si>
  <si>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</si>
  <si>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</si>
  <si>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</si>
  <si>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</si>
  <si>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</si>
  <si>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</si>
  <si>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</si>
  <si>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</si>
  <si>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</si>
  <si>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</si>
  <si>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</si>
  <si>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</si>
  <si>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</si>
  <si>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</si>
  <si>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</si>
  <si>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</si>
  <si>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</si>
  <si>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</si>
  <si>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</si>
  <si>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</si>
  <si>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</si>
  <si>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</si>
  <si>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</si>
  <si>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</si>
  <si>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</si>
  <si>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</si>
  <si>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</si>
  <si>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</si>
  <si>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</si>
  <si>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</si>
  <si>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</si>
  <si>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</si>
  <si>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</si>
  <si>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</si>
  <si>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</si>
  <si>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</si>
  <si>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</si>
  <si>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</si>
  <si>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</si>
  <si>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</si>
  <si>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</si>
  <si>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</si>
  <si>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</si>
  <si>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</si>
  <si>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</si>
  <si>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</si>
  <si>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</si>
  <si>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</si>
  <si>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</si>
  <si>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</si>
  <si>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</si>
  <si>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</si>
  <si>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</si>
  <si>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</si>
  <si>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</si>
  <si>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</si>
  <si>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</si>
  <si>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</si>
  <si>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</si>
  <si>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</si>
  <si>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</si>
  <si>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</si>
  <si>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</si>
  <si>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</si>
  <si>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</si>
  <si>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</si>
  <si>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</si>
  <si>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</si>
  <si>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</si>
  <si>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</si>
  <si>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</si>
  <si>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</si>
  <si>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</si>
  <si>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</si>
  <si>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</si>
  <si>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</si>
  <si>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</si>
  <si>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</si>
  <si>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</si>
  <si>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</si>
  <si>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</si>
  <si>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</si>
  <si>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</si>
  <si>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</si>
  <si>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</si>
  <si>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</si>
  <si>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</si>
  <si>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</si>
  <si>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</si>
  <si>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</si>
  <si>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</si>
  <si>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</si>
  <si>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</si>
  <si>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</si>
  <si>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</si>
  <si>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</si>
  <si>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</si>
  <si>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</si>
  <si>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</si>
  <si>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</si>
  <si>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</si>
  <si>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</si>
  <si>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</si>
  <si>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</si>
  <si>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</si>
  <si>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</si>
  <si>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</si>
  <si>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</si>
  <si>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</si>
  <si>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</si>
  <si>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</si>
  <si>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</si>
  <si>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</si>
  <si>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</si>
  <si>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</si>
  <si>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</si>
  <si>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</si>
  <si>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</si>
  <si>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</si>
  <si>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</si>
  <si>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</si>
  <si>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</si>
  <si>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</si>
  <si>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</si>
  <si>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</si>
  <si>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</si>
  <si>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</si>
  <si>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</si>
  <si>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</si>
  <si>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</si>
  <si>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</si>
  <si>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</si>
  <si>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</si>
  <si>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</si>
  <si>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</si>
  <si>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</si>
  <si>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</si>
  <si>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</si>
  <si>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</si>
  <si>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</si>
  <si>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</si>
  <si>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</si>
  <si>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</si>
  <si>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</si>
  <si>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</si>
  <si>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</si>
  <si>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</si>
  <si>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</si>
  <si>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</si>
  <si>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</si>
  <si>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</si>
  <si>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</si>
  <si>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</si>
  <si>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</si>
  <si>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</si>
  <si>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</si>
  <si>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</si>
  <si>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</si>
  <si>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</si>
  <si>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</si>
  <si>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</si>
  <si>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</si>
  <si>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</si>
  <si>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</si>
  <si>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</si>
  <si>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</si>
  <si>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</si>
  <si>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</si>
  <si>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</si>
  <si>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</si>
  <si>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</si>
  <si>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</si>
  <si>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</si>
  <si>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</si>
  <si>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</si>
  <si>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</si>
  <si>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</si>
  <si>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</si>
  <si>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</si>
  <si>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</si>
  <si>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</si>
  <si>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</si>
  <si>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</si>
  <si>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</si>
  <si>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</si>
  <si>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</si>
  <si>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</si>
  <si>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</si>
  <si>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</si>
  <si>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</si>
  <si>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</si>
  <si>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</si>
  <si>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</si>
  <si>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</si>
  <si>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</si>
  <si>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</si>
  <si>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</si>
  <si>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</si>
  <si>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</si>
  <si>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</si>
  <si>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</si>
  <si>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</si>
  <si>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</si>
  <si>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</si>
  <si>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</si>
  <si>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</si>
  <si>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</si>
  <si>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</si>
  <si>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</si>
  <si>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</si>
  <si>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</si>
  <si>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</si>
  <si>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</si>
  <si>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</si>
  <si>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</si>
  <si>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</si>
  <si>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</si>
  <si>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</si>
  <si>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</si>
  <si>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</si>
  <si>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</si>
  <si>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</si>
  <si>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</si>
  <si>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</si>
  <si>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</si>
  <si>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</si>
  <si>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</si>
  <si>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</si>
  <si>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</si>
  <si>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</si>
  <si>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</si>
  <si>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</si>
  <si>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</si>
  <si>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</si>
  <si>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</si>
  <si>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</si>
  <si>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</si>
  <si>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</si>
  <si>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</si>
  <si>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</si>
  <si>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</si>
  <si>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</si>
  <si>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</si>
  <si>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</si>
  <si>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</si>
  <si>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</si>
  <si>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</si>
  <si>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</si>
  <si>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</si>
  <si>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</si>
  <si>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</si>
  <si>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</si>
  <si>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</si>
  <si>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</si>
  <si>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</si>
  <si>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</si>
  <si>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</si>
  <si>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</si>
  <si>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</si>
  <si>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</si>
  <si>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</si>
  <si>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</si>
  <si>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</si>
  <si>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</si>
  <si>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</si>
  <si>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</si>
  <si>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</si>
  <si>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</si>
  <si>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</si>
  <si>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</si>
  <si>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</si>
  <si>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</si>
  <si>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</si>
  <si>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</si>
  <si>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</si>
  <si>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</si>
  <si>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</si>
  <si>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</si>
  <si>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</si>
  <si>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</si>
  <si>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</si>
  <si>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</si>
  <si>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</si>
  <si>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</si>
  <si>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</si>
  <si>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</si>
  <si>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</si>
  <si>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</si>
  <si>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</si>
  <si>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</si>
  <si>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</si>
  <si>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</si>
  <si>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</si>
  <si>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</si>
  <si>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</si>
  <si>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</si>
  <si>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</si>
  <si>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</si>
  <si>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</si>
  <si>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</si>
  <si>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</si>
  <si>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</si>
  <si>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</si>
  <si>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</si>
  <si>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</si>
  <si>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</si>
  <si>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</si>
  <si>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</si>
  <si>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</si>
  <si>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</si>
  <si>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</si>
  <si>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</si>
  <si>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</si>
  <si>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</si>
  <si>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</si>
  <si>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</si>
  <si>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</si>
  <si>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</si>
  <si>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</si>
  <si>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</si>
  <si>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</si>
  <si>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</si>
  <si>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</si>
  <si>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</si>
  <si>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</si>
  <si>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</si>
  <si>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</si>
  <si>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</si>
  <si>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</si>
  <si>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</si>
  <si>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</si>
  <si>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</si>
  <si>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</si>
  <si>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</si>
  <si>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</si>
  <si>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</si>
  <si>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</si>
  <si>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</si>
  <si>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</si>
  <si>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</si>
  <si>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</si>
  <si>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</si>
  <si>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</si>
  <si>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</si>
  <si>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</si>
  <si>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</si>
  <si>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</si>
  <si>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</si>
  <si>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</si>
  <si>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</si>
  <si>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</si>
  <si>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</si>
  <si>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</si>
  <si>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</si>
  <si>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</si>
  <si>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</si>
  <si>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</si>
  <si>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</si>
  <si>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</si>
  <si>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</si>
  <si>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</si>
  <si>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</si>
  <si>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</si>
  <si>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</si>
  <si>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</si>
  <si>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</si>
  <si>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</si>
  <si>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</si>
  <si>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</si>
  <si>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</si>
  <si>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</si>
  <si>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</si>
  <si>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</si>
  <si>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</si>
  <si>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</si>
  <si>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</si>
  <si>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</si>
  <si>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</si>
  <si>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</si>
  <si>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</si>
  <si>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</si>
  <si>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</si>
  <si>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</si>
  <si>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</si>
  <si>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</si>
  <si>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</si>
  <si>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</si>
  <si>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</si>
  <si>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</si>
  <si>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</si>
  <si>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</si>
  <si>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</si>
  <si>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</si>
  <si>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</si>
  <si>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</si>
  <si>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</si>
  <si>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</si>
  <si>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</si>
  <si>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</si>
  <si>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</si>
  <si>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</si>
  <si>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</si>
  <si>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</si>
  <si>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</si>
  <si>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</si>
  <si>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</si>
  <si>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</si>
  <si>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</si>
  <si>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</si>
  <si>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</si>
  <si>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</si>
  <si>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</si>
  <si>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</si>
  <si>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</si>
  <si>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</si>
  <si>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</si>
  <si>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</si>
  <si>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</si>
  <si>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</si>
  <si>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</si>
  <si>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</si>
  <si>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</si>
  <si>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</si>
  <si>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</si>
  <si>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</si>
  <si>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</si>
  <si>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</si>
  <si>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</si>
  <si>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</si>
  <si>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</si>
  <si>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</si>
  <si>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</si>
  <si>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</si>
  <si>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</si>
  <si>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</si>
  <si>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</si>
  <si>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</si>
  <si>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</si>
  <si>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</si>
  <si>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</si>
  <si>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</si>
  <si>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</si>
  <si>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</si>
  <si>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</si>
  <si>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</si>
  <si>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</si>
  <si>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</si>
  <si>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</si>
  <si>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</si>
  <si>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</si>
  <si>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</si>
  <si>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</si>
  <si>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</si>
  <si>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</si>
  <si>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</si>
  <si>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</si>
  <si>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</si>
  <si>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</si>
  <si>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</si>
  <si>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</si>
  <si>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</si>
  <si>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</si>
  <si>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</si>
  <si>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</si>
  <si>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</si>
  <si>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</si>
  <si>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</si>
  <si>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</si>
  <si>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</si>
  <si>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</si>
  <si>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</si>
  <si>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</si>
  <si>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</si>
  <si>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</si>
  <si>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</si>
  <si>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</si>
  <si>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</si>
  <si>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</si>
  <si>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</si>
  <si>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</si>
  <si>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</si>
  <si>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</si>
  <si>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</si>
  <si>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</si>
  <si>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</si>
  <si>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</si>
  <si>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</si>
  <si>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</si>
  <si>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</si>
  <si>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</si>
  <si>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</si>
  <si>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</si>
  <si>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</si>
  <si>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</si>
  <si>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</si>
  <si>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</si>
  <si>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</si>
  <si>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</si>
  <si>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</si>
  <si>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</si>
  <si>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</si>
  <si>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</si>
  <si>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</si>
  <si>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</si>
  <si>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</si>
  <si>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</si>
  <si>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</si>
  <si>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</si>
  <si>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</si>
  <si>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</si>
  <si>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</si>
  <si>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</si>
  <si>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</si>
  <si>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</si>
  <si>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</si>
  <si>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</si>
  <si>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</si>
  <si>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</si>
  <si>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</si>
  <si>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</si>
  <si>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</si>
  <si>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</si>
  <si>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</si>
  <si>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</si>
  <si>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</si>
  <si>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</si>
  <si>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</si>
  <si>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</si>
  <si>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</si>
  <si>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</si>
  <si>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</si>
  <si>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</si>
  <si>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</si>
  <si>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</si>
  <si>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</si>
  <si>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</si>
  <si>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</si>
  <si>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</si>
  <si>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</si>
  <si>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</si>
  <si>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</si>
  <si>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</si>
  <si>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</si>
  <si>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</si>
  <si>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</si>
  <si>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</si>
  <si>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</si>
  <si>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</si>
  <si>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</si>
  <si>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</si>
  <si>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</si>
  <si>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</si>
  <si>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</si>
  <si>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</si>
  <si>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</si>
  <si>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</si>
  <si>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</si>
  <si>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</si>
  <si>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</si>
  <si>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</si>
  <si>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</si>
  <si>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</si>
  <si>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</si>
  <si>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</si>
  <si>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</si>
  <si>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</si>
  <si>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</si>
  <si>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</si>
  <si>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</si>
  <si>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</si>
  <si>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</si>
  <si>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</si>
  <si>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</si>
  <si>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</si>
  <si>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</si>
  <si>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</si>
  <si>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</si>
  <si>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</si>
  <si>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</si>
  <si>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</si>
  <si>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</si>
  <si>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</si>
  <si>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</si>
  <si>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</si>
  <si>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</si>
  <si>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</si>
  <si>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</si>
  <si>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</si>
  <si>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</si>
  <si>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</si>
  <si>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</si>
  <si>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</si>
  <si>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</si>
  <si>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</si>
  <si>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</si>
  <si>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</si>
  <si>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</si>
  <si>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</si>
  <si>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</si>
  <si>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</si>
  <si>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</si>
  <si>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</si>
  <si>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</si>
  <si>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</si>
  <si>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</si>
  <si>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</si>
  <si>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</si>
  <si>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</si>
  <si>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</si>
  <si>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</si>
  <si>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</si>
  <si>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</si>
  <si>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</si>
  <si>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</si>
  <si>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</si>
  <si>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</si>
  <si>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</si>
  <si>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</si>
  <si>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</si>
  <si>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</si>
  <si>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</si>
  <si>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</si>
  <si>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</si>
  <si>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</si>
  <si>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</si>
  <si>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</si>
  <si>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</si>
  <si>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</si>
  <si>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</si>
  <si>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</si>
  <si>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</si>
  <si>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</si>
  <si>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</si>
  <si>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</si>
  <si>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</si>
  <si>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</si>
  <si>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</si>
  <si>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</si>
  <si>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</si>
  <si>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</si>
  <si>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</si>
  <si>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</si>
  <si>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</si>
  <si>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</si>
  <si>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</si>
  <si>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</si>
  <si>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</si>
  <si>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</si>
  <si>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</si>
  <si>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</si>
  <si>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</si>
  <si>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</si>
  <si>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</si>
  <si>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</si>
  <si>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</si>
  <si>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</si>
  <si>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</si>
  <si>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</si>
  <si>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</si>
  <si>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</si>
  <si>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</si>
  <si>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</si>
  <si>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</si>
  <si>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</si>
  <si>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</si>
  <si>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</si>
  <si>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</si>
  <si>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</si>
  <si>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</si>
  <si>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</si>
  <si>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</si>
  <si>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</si>
  <si>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</si>
  <si>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</si>
  <si>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</si>
  <si>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</si>
  <si>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</si>
  <si>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</si>
  <si>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</si>
  <si>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</si>
  <si>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</si>
  <si>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</si>
  <si>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</si>
  <si>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</si>
  <si>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</si>
  <si>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</si>
  <si>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</si>
  <si>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</si>
  <si>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</si>
  <si>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</si>
  <si>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</si>
  <si>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</si>
  <si>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</si>
  <si>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</si>
  <si>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</si>
  <si>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</si>
  <si>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</si>
  <si>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</si>
  <si>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</si>
  <si>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</si>
  <si>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</si>
  <si>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</si>
  <si>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</si>
  <si>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</si>
  <si>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</si>
  <si>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</si>
  <si>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</si>
  <si>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</si>
  <si>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</si>
  <si>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</si>
  <si>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</si>
  <si>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</si>
  <si>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</si>
  <si>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</si>
  <si>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</si>
  <si>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</si>
  <si>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</si>
  <si>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</si>
  <si>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</si>
  <si>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</si>
  <si>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</si>
  <si>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</si>
  <si>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</si>
  <si>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</si>
  <si>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</si>
  <si>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</si>
  <si>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</si>
  <si>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</si>
  <si>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</si>
  <si>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</si>
  <si>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</si>
  <si>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</si>
  <si>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</si>
  <si>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</si>
  <si>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</si>
  <si>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</si>
  <si>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</si>
  <si>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</si>
  <si>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</si>
  <si>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</si>
  <si>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</si>
  <si>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</si>
  <si>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</si>
  <si>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</si>
  <si>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</si>
  <si>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</si>
  <si>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</si>
  <si>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</si>
  <si>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</si>
  <si>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</si>
  <si>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</si>
  <si>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</si>
  <si>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</si>
  <si>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</si>
  <si>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</si>
  <si>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</si>
  <si>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</si>
  <si>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</si>
  <si>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</si>
  <si>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</si>
  <si>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</si>
  <si>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</si>
  <si>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</si>
  <si>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</si>
  <si>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</si>
  <si>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</si>
  <si>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</si>
  <si>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</si>
  <si>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</si>
  <si>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</si>
  <si>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</si>
  <si>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</si>
  <si>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</si>
  <si>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</si>
  <si>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</si>
  <si>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</si>
  <si>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</si>
  <si>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</si>
  <si>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</si>
  <si>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</si>
  <si>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</si>
  <si>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</si>
  <si>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</si>
  <si>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</si>
  <si>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</si>
  <si>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</si>
  <si>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</si>
  <si>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</si>
  <si>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</si>
  <si>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</si>
  <si>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</si>
  <si>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</si>
  <si>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</si>
  <si>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</si>
  <si>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</si>
  <si>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</si>
  <si>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</si>
  <si>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</si>
  <si>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</si>
  <si>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</si>
  <si>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</si>
  <si>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</si>
  <si>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</si>
  <si>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</si>
  <si>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</si>
  <si>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</si>
  <si>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</si>
  <si>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</si>
  <si>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</si>
  <si>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</si>
  <si>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</si>
  <si>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</si>
  <si>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</si>
  <si>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</si>
  <si>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</si>
  <si>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</si>
  <si>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</si>
  <si>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</si>
  <si>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</si>
  <si>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</si>
  <si>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</si>
  <si>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</si>
  <si>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</si>
  <si>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</si>
  <si>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</si>
  <si>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</si>
  <si>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</si>
  <si>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</si>
  <si>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</si>
  <si>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</si>
  <si>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</si>
  <si>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</si>
  <si>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</si>
  <si>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</si>
  <si>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</si>
  <si>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</si>
  <si>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</si>
  <si>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</si>
  <si>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</si>
  <si>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</si>
  <si>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</si>
  <si>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</si>
  <si>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</si>
  <si>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</si>
  <si>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</si>
  <si>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</si>
  <si>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</si>
  <si>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</si>
  <si>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</si>
  <si>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</si>
  <si>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</si>
  <si>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</si>
  <si>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</si>
  <si>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</si>
  <si>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</si>
  <si>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</si>
  <si>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</si>
  <si>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</si>
  <si>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</si>
  <si>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</si>
  <si>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</si>
  <si>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</si>
  <si>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</si>
  <si>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</si>
  <si>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</si>
  <si>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</si>
  <si>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</si>
  <si>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</si>
  <si>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</si>
  <si>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</si>
  <si>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</si>
  <si>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</si>
  <si>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</si>
  <si>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</si>
  <si>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</si>
  <si>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</si>
  <si>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</si>
  <si>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</si>
  <si>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</si>
  <si>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</si>
  <si>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</si>
  <si>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</si>
  <si>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</si>
  <si>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</si>
  <si>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</si>
  <si>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</si>
  <si>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</si>
  <si>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</si>
  <si>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</si>
  <si>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</si>
  <si>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</si>
  <si>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</si>
  <si>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</si>
  <si>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</si>
  <si>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</si>
  <si>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</si>
  <si>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</si>
  <si>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</si>
  <si>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</si>
  <si>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</si>
  <si>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</si>
  <si>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</si>
  <si>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</si>
  <si>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</si>
  <si>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</si>
  <si>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</si>
  <si>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</si>
  <si>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</si>
  <si>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</si>
  <si>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</si>
  <si>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</si>
  <si>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</si>
  <si>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</si>
  <si>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</si>
  <si>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</si>
  <si>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</si>
  <si>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</si>
  <si>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</si>
  <si>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</si>
  <si>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</si>
  <si>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</si>
  <si>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</si>
  <si>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</si>
  <si>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</si>
  <si>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</si>
  <si>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</si>
  <si>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</si>
  <si>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</si>
  <si>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</si>
  <si>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</si>
  <si>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</si>
  <si>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</si>
  <si>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</si>
  <si>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</si>
  <si>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</si>
  <si>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</si>
  <si>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</si>
  <si>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</si>
  <si>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</si>
  <si>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</si>
  <si>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</si>
  <si>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</si>
  <si>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</si>
  <si>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</si>
  <si>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</si>
  <si>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</si>
  <si>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</si>
  <si>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</si>
  <si>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</si>
  <si>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</si>
  <si>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</si>
  <si>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</si>
  <si>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</si>
  <si>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</si>
  <si>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</si>
  <si>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</si>
  <si>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</si>
  <si>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</si>
  <si>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</si>
  <si>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</si>
  <si>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</si>
  <si>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</si>
  <si>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</si>
  <si>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</si>
  <si>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</si>
  <si>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</si>
  <si>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</si>
  <si>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</si>
  <si>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</si>
  <si>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</si>
  <si>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</si>
  <si>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</si>
  <si>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</si>
  <si>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</si>
  <si>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</si>
  <si>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</si>
  <si>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</si>
  <si>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</si>
  <si>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</si>
  <si>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</si>
  <si>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</si>
  <si>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</si>
  <si>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</si>
  <si>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</si>
  <si>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</si>
  <si>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</si>
  <si>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</si>
  <si>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</si>
  <si>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</si>
  <si>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</si>
  <si>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</si>
  <si>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</si>
  <si>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</si>
  <si>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</si>
  <si>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</si>
  <si>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</si>
  <si>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</si>
  <si>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</si>
  <si>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</si>
  <si>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</si>
  <si>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</si>
  <si>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</si>
  <si>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</si>
  <si>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</si>
  <si>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</si>
  <si>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</si>
  <si>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</si>
  <si>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</si>
  <si>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</si>
  <si>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</si>
  <si>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</si>
  <si>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</si>
  <si>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</si>
  <si>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</si>
  <si>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</si>
  <si>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</si>
  <si>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</si>
  <si>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</si>
  <si>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</si>
  <si>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</si>
  <si>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</si>
  <si>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</si>
  <si>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</si>
  <si>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</si>
  <si>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</si>
  <si>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</si>
  <si>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</si>
  <si>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</si>
  <si>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</si>
  <si>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</si>
  <si>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</si>
  <si>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</si>
  <si>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</si>
  <si>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</si>
  <si>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</si>
  <si>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</si>
  <si>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</si>
  <si>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</si>
  <si>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</si>
  <si>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</si>
  <si>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</si>
  <si>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</si>
  <si>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</si>
  <si>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</si>
  <si>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</si>
  <si>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</si>
  <si>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</si>
  <si>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</si>
  <si>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</si>
  <si>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</si>
  <si>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</si>
  <si>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</si>
  <si>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</si>
  <si>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</si>
  <si>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</si>
  <si>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</si>
  <si>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</si>
  <si>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</si>
  <si>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</si>
  <si>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</si>
  <si>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</si>
  <si>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</si>
  <si>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</si>
  <si>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</si>
  <si>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</si>
  <si>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</si>
  <si>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</si>
  <si>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</si>
  <si>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</si>
  <si>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</si>
  <si>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</si>
  <si>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</si>
  <si>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</si>
  <si>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</si>
  <si>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</si>
  <si>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</si>
  <si>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</si>
  <si>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</si>
  <si>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</si>
  <si>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</si>
  <si>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</si>
  <si>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</si>
  <si>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</si>
  <si>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</si>
  <si>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</si>
  <si>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</si>
  <si>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</si>
  <si>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</si>
  <si>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</si>
  <si>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</si>
  <si>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</si>
  <si>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</si>
  <si>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</si>
  <si>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</si>
  <si>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</si>
  <si>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</si>
  <si>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</si>
  <si>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</si>
  <si>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</si>
  <si>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</si>
  <si>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</si>
  <si>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</si>
  <si>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</si>
  <si>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</si>
  <si>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</si>
  <si>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</si>
  <si>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</si>
  <si>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</si>
  <si>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</si>
  <si>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</si>
  <si>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</si>
  <si>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</si>
  <si>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</si>
  <si>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</si>
  <si>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</si>
  <si>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</si>
  <si>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</si>
  <si>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</si>
  <si>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</si>
  <si>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</si>
  <si>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</si>
  <si>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</si>
  <si>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</si>
  <si>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</si>
  <si>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</si>
  <si>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</si>
  <si>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</si>
  <si>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</si>
  <si>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</si>
  <si>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</si>
  <si>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</si>
  <si>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</si>
  <si>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</si>
  <si>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</si>
  <si>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</si>
  <si>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</si>
  <si>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</si>
  <si>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</si>
  <si>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</si>
  <si>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</si>
  <si>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</si>
  <si>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</si>
  <si>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</si>
  <si>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</si>
  <si>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</si>
  <si>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</si>
  <si>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</si>
  <si>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</si>
  <si>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</si>
  <si>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</si>
  <si>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</si>
  <si>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</si>
  <si>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</si>
  <si>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</si>
  <si>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</si>
  <si>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</si>
  <si>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</si>
  <si>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</si>
  <si>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</si>
  <si>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</si>
  <si>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</si>
  <si>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</si>
  <si>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</si>
  <si>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</si>
  <si>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</si>
  <si>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</si>
  <si>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</si>
  <si>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</si>
  <si>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</si>
  <si>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</si>
  <si>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</si>
  <si>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</si>
  <si>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</si>
  <si>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</si>
  <si>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</si>
  <si>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</si>
  <si>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</si>
  <si>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</si>
  <si>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</si>
  <si>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</si>
  <si>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</si>
  <si>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</si>
  <si>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</si>
  <si>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</si>
  <si>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</si>
  <si>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</si>
  <si>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</si>
  <si>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</si>
  <si>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</si>
  <si>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</si>
  <si>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</si>
  <si>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</si>
  <si>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</si>
  <si>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</si>
  <si>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</si>
  <si>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</si>
  <si>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</si>
  <si>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</si>
  <si>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</si>
  <si>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</si>
  <si>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</si>
  <si>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</si>
  <si>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</si>
  <si>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</si>
  <si>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</si>
  <si>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</si>
  <si>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</si>
  <si>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</si>
  <si>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</si>
  <si>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</si>
  <si>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</si>
  <si>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</si>
  <si>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</si>
  <si>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</si>
  <si>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</si>
  <si>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</si>
  <si>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</si>
  <si>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</si>
  <si>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</si>
  <si>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</si>
  <si>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</si>
  <si>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</si>
  <si>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</si>
  <si>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</si>
  <si>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</si>
  <si>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</si>
  <si>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</si>
  <si>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</si>
  <si>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</si>
  <si>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</si>
  <si>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</si>
  <si>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</si>
  <si>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</si>
  <si>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</si>
  <si>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</si>
  <si>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</si>
  <si>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</si>
  <si>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</si>
  <si>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</si>
  <si>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</si>
  <si>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</si>
  <si>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</si>
  <si>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</si>
  <si>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</si>
  <si>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</si>
  <si>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</si>
  <si>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</si>
  <si>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</si>
  <si>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</si>
  <si>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</si>
  <si>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</si>
  <si>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</si>
  <si>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</si>
  <si>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</si>
  <si>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</si>
  <si>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</si>
  <si>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</si>
  <si>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</si>
  <si>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</si>
  <si>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</si>
  <si>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</si>
  <si>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</si>
  <si>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</si>
  <si>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</si>
  <si>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</si>
  <si>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</si>
  <si>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</si>
  <si>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</si>
  <si>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</si>
  <si>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</si>
  <si>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</si>
  <si>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</si>
  <si>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</si>
  <si>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</si>
  <si>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</si>
  <si>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</si>
  <si>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</si>
  <si>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</si>
  <si>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</si>
  <si>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</si>
  <si>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</si>
  <si>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</si>
  <si>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</si>
  <si>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</si>
  <si>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</si>
  <si>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</si>
  <si>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</si>
  <si>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</si>
  <si>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</si>
  <si>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</si>
  <si>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</si>
  <si>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</si>
  <si>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</si>
  <si>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</si>
  <si>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</si>
  <si>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</si>
  <si>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</si>
  <si>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</si>
  <si>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</si>
  <si>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</si>
  <si>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</si>
  <si>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</si>
  <si>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</si>
  <si>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</si>
  <si>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</si>
  <si>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</si>
  <si>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</si>
  <si>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</si>
  <si>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</si>
  <si>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</si>
  <si>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</si>
  <si>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</si>
  <si>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</si>
  <si>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</si>
  <si>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</si>
  <si>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</si>
  <si>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</si>
  <si>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</si>
  <si>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</si>
  <si>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</si>
  <si>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</si>
  <si>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</si>
  <si>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</si>
  <si>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</si>
  <si>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</si>
  <si>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</si>
  <si>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</si>
  <si>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</si>
  <si>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</si>
  <si>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</si>
  <si>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</si>
  <si>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</si>
  <si>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</si>
  <si>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</si>
  <si>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</si>
  <si>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</si>
  <si>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</si>
  <si>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</si>
  <si>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</si>
  <si>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</si>
  <si>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</si>
  <si>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</si>
  <si>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</si>
  <si>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</si>
  <si>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</si>
  <si>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</si>
  <si>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</si>
  <si>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</si>
  <si>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</si>
  <si>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</si>
  <si>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</si>
  <si>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</si>
  <si>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</si>
  <si>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</si>
  <si>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</si>
  <si>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</si>
  <si>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</si>
  <si>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</si>
  <si>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</si>
  <si>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</si>
  <si>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</si>
  <si>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</si>
  <si>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</si>
  <si>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</si>
  <si>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</si>
  <si>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</si>
  <si>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</si>
  <si>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</si>
  <si>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</si>
  <si>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</si>
  <si>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</si>
  <si>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</si>
  <si>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</si>
  <si>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</si>
  <si>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</si>
  <si>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</si>
  <si>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</si>
  <si>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</si>
  <si>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</si>
  <si>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</si>
  <si>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</si>
  <si>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</si>
  <si>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</si>
  <si>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</si>
  <si>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</si>
  <si>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</si>
  <si>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</si>
  <si>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</si>
  <si>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</si>
  <si>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</si>
  <si>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</si>
  <si>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</si>
  <si>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</si>
  <si>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</si>
  <si>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</si>
  <si>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</si>
  <si>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</si>
  <si>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</si>
  <si>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</si>
  <si>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</si>
  <si>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</si>
  <si>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</si>
  <si>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</si>
  <si>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</si>
  <si>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</si>
  <si>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</si>
  <si>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</si>
  <si>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</si>
  <si>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</si>
  <si>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</si>
  <si>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</si>
  <si>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</si>
  <si>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</si>
  <si>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</si>
  <si>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</si>
  <si>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</si>
  <si>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</si>
  <si>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</si>
  <si>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</si>
  <si>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</si>
  <si>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</si>
  <si>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</si>
  <si>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</si>
  <si>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</si>
  <si>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</si>
  <si>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</si>
  <si>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</si>
  <si>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</si>
  <si>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</si>
  <si>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</si>
  <si>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</si>
  <si>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</si>
  <si>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</si>
  <si>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</si>
  <si>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</si>
  <si>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</si>
  <si>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</si>
  <si>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</si>
  <si>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</si>
  <si>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</si>
  <si>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</si>
  <si>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</si>
  <si>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</si>
  <si>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</si>
  <si>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</si>
  <si>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</si>
  <si>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</si>
  <si>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</si>
  <si>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</si>
  <si>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</si>
  <si>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</si>
  <si>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</si>
  <si>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</si>
  <si>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</si>
  <si>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</si>
  <si>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</si>
  <si>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</si>
  <si>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</si>
  <si>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</si>
  <si>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</si>
  <si>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</si>
  <si>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</si>
  <si>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</si>
  <si>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</si>
  <si>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</si>
  <si>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</si>
  <si>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</si>
  <si>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</si>
  <si>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</si>
  <si>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</si>
  <si>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</si>
  <si>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</si>
  <si>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</si>
  <si>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</si>
  <si>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</si>
  <si>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</si>
  <si>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</si>
  <si>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</si>
  <si>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</si>
  <si>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</si>
  <si>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</si>
  <si>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</si>
  <si>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</si>
  <si>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</si>
  <si>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</si>
  <si>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</si>
  <si>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</si>
  <si>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</si>
  <si>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</si>
  <si>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</si>
  <si>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</si>
  <si>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</si>
  <si>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</si>
  <si>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</si>
  <si>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</si>
  <si>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</si>
  <si>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</si>
  <si>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</si>
  <si>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</si>
  <si>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</si>
  <si>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</si>
  <si>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</si>
  <si>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</si>
  <si>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</si>
  <si>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</si>
  <si>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</si>
  <si>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</si>
  <si>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</si>
  <si>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</si>
  <si>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</si>
  <si>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</si>
  <si>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</si>
  <si>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</si>
  <si>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</si>
  <si>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</si>
  <si>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</si>
  <si>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</si>
  <si>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</si>
  <si>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</si>
  <si>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</si>
  <si>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</si>
  <si>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</si>
  <si>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</si>
  <si>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</si>
  <si>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</si>
  <si>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</si>
  <si>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</si>
  <si>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</si>
  <si>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</si>
  <si>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</si>
  <si>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</si>
  <si>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</si>
  <si>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</si>
  <si>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</si>
  <si>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</si>
  <si>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</si>
  <si>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</si>
  <si>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</si>
  <si>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</si>
  <si>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</si>
  <si>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</si>
  <si>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</si>
  <si>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</si>
  <si>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</si>
  <si>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</si>
  <si>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</si>
  <si>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</si>
  <si>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</si>
  <si>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</si>
  <si>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</si>
  <si>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</si>
  <si>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</si>
  <si>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</si>
  <si>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</si>
  <si>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</si>
  <si>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</si>
  <si>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</si>
  <si>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</si>
  <si>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</si>
  <si>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</si>
  <si>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</si>
  <si>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</si>
  <si>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</si>
  <si>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</si>
  <si>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</si>
  <si>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</si>
  <si>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</si>
  <si>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</si>
  <si>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</si>
  <si>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</si>
  <si>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</si>
  <si>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</si>
  <si>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</si>
  <si>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</si>
  <si>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</si>
  <si>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</si>
  <si>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</si>
  <si>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</si>
  <si>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</si>
  <si>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</si>
  <si>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</si>
  <si>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</si>
  <si>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</si>
  <si>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</si>
  <si>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</si>
  <si>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</si>
  <si>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</si>
  <si>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</si>
  <si>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</si>
  <si>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</si>
  <si>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</si>
  <si>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</si>
  <si>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</si>
  <si>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</si>
  <si>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</si>
  <si>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</si>
  <si>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</si>
  <si>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</si>
  <si>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</si>
  <si>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</si>
  <si>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</si>
  <si>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</si>
  <si>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</si>
  <si>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</si>
  <si>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</si>
  <si>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</si>
  <si>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</si>
  <si>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</si>
  <si>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</si>
  <si>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</si>
  <si>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</si>
  <si>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</si>
  <si>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</si>
  <si>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</si>
  <si>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</si>
  <si>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</si>
  <si>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</si>
  <si>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</si>
  <si>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</si>
  <si>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</si>
  <si>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</si>
  <si>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</si>
  <si>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</si>
  <si>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</si>
  <si>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</si>
  <si>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</si>
  <si>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</si>
  <si>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</si>
  <si>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</si>
  <si>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</si>
  <si>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</si>
  <si>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</si>
  <si>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</si>
  <si>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</si>
  <si>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</si>
  <si>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</si>
  <si>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</si>
  <si>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</si>
  <si>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</si>
  <si>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</si>
  <si>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</si>
  <si>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</si>
  <si>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</si>
  <si>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</si>
  <si>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</si>
  <si>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</si>
  <si>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</si>
  <si>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</si>
  <si>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</si>
  <si>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</si>
  <si>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</si>
  <si>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</si>
  <si>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</si>
  <si>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</si>
  <si>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</si>
  <si>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</si>
  <si>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</si>
  <si>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</si>
  <si>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</si>
  <si>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</si>
  <si>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</si>
  <si>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</si>
  <si>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</si>
  <si>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</si>
  <si>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</si>
  <si>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</si>
  <si>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</si>
  <si>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</si>
  <si>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</si>
  <si>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</si>
  <si>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</si>
  <si>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</si>
  <si>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</si>
  <si>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</si>
  <si>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</si>
  <si>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</si>
  <si>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</si>
  <si>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</si>
  <si>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</si>
  <si>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</si>
  <si>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</si>
  <si>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</si>
  <si>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</si>
  <si>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</si>
  <si>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</si>
  <si>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</si>
  <si>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</si>
  <si>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</si>
  <si>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</si>
  <si>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</si>
  <si>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</si>
  <si>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</si>
  <si>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</si>
  <si>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</si>
  <si>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</si>
  <si>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</si>
  <si>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</si>
  <si>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</si>
  <si>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</si>
  <si>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</si>
  <si>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</si>
  <si>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</si>
  <si>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</si>
  <si>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</si>
  <si>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</si>
  <si>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</si>
  <si>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</si>
  <si>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</si>
  <si>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</si>
  <si>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</si>
  <si>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</si>
  <si>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</si>
  <si>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</si>
  <si>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</si>
  <si>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</si>
  <si>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</si>
  <si>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</si>
  <si>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</si>
  <si>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</si>
  <si>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</si>
  <si>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</si>
  <si>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</si>
  <si>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</si>
  <si>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</si>
  <si>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</si>
  <si>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</si>
  <si>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</si>
  <si>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</si>
  <si>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</si>
  <si>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</si>
  <si>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</si>
  <si>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</si>
  <si>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</si>
  <si>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</si>
  <si>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</si>
  <si>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</si>
  <si>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</si>
  <si>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</si>
  <si>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</si>
  <si>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</si>
  <si>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</si>
  <si>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</si>
  <si>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</si>
  <si>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</si>
  <si>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</si>
  <si>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</si>
  <si>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</si>
  <si>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</si>
  <si>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</si>
  <si>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</si>
  <si>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</si>
  <si>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</si>
  <si>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</si>
  <si>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</si>
  <si>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</si>
  <si>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</si>
  <si>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</si>
  <si>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</si>
  <si>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</si>
  <si>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</si>
  <si>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</si>
  <si>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</si>
  <si>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</si>
  <si>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</si>
  <si>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</si>
  <si>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</si>
  <si>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</si>
  <si>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</si>
  <si>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</si>
  <si>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</si>
  <si>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</si>
  <si>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</si>
  <si>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</si>
  <si>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</si>
  <si>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</si>
  <si>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</si>
  <si>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</si>
  <si>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</si>
  <si>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</si>
  <si>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</si>
  <si>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</si>
  <si>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</si>
  <si>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</si>
  <si>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</si>
  <si>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</si>
  <si>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</si>
  <si>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</si>
  <si>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</si>
  <si>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</si>
  <si>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</si>
  <si>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</si>
  <si>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</si>
  <si>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</si>
  <si>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</si>
  <si>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</si>
  <si>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</si>
  <si>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</si>
  <si>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</si>
  <si>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</si>
  <si>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</si>
  <si>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</si>
  <si>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</si>
  <si>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</si>
  <si>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</si>
  <si>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</si>
  <si>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</si>
  <si>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</si>
  <si>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</si>
  <si>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</si>
  <si>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</si>
  <si>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</si>
  <si>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</si>
  <si>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</si>
  <si>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</si>
  <si>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</si>
  <si>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</si>
  <si>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</si>
  <si>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</si>
  <si>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</si>
  <si>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</si>
  <si>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</si>
  <si>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</si>
  <si>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</si>
  <si>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</si>
  <si>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</si>
  <si>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</si>
  <si>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</si>
  <si>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</si>
  <si>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</si>
  <si>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</si>
  <si>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</si>
  <si>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</si>
  <si>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</si>
  <si>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</si>
  <si>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</si>
  <si>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</si>
  <si>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</si>
  <si>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</si>
  <si>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</si>
  <si>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</si>
  <si>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</si>
  <si>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</si>
  <si>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</si>
  <si>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</si>
  <si>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</si>
  <si>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</si>
  <si>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</si>
  <si>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</si>
  <si>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</si>
  <si>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</si>
  <si>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</si>
  <si>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</si>
  <si>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</si>
  <si>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</si>
  <si>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</si>
  <si>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</si>
  <si>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</si>
  <si>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</si>
  <si>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</si>
  <si>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</si>
  <si>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</si>
  <si>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</si>
  <si>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</si>
  <si>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</si>
  <si>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</si>
  <si>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</si>
  <si>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</si>
  <si>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</si>
  <si>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</si>
  <si>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</si>
  <si>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</si>
  <si>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</si>
  <si>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</si>
  <si>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</si>
  <si>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</si>
  <si>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</si>
  <si>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</si>
  <si>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</si>
  <si>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</si>
  <si>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</si>
  <si>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</si>
  <si>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</si>
  <si>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</si>
  <si>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</si>
  <si>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</si>
  <si>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</si>
  <si>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</si>
  <si>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</si>
  <si>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</si>
  <si>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</si>
  <si>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</si>
  <si>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</si>
  <si>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</si>
  <si>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</si>
  <si>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</si>
  <si>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</si>
  <si>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</si>
  <si>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</si>
  <si>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</si>
  <si>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</si>
  <si>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</si>
  <si>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</si>
  <si>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</si>
  <si>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</si>
  <si>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</si>
  <si>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</si>
  <si>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</si>
  <si>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</si>
  <si>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</si>
  <si>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</si>
  <si>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</si>
  <si>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</si>
  <si>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</si>
  <si>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</si>
  <si>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</si>
  <si>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</si>
  <si>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</si>
  <si>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</si>
  <si>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</si>
  <si>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</si>
  <si>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</si>
  <si>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</si>
  <si>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</si>
  <si>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</si>
  <si>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</si>
  <si>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</si>
  <si>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</si>
  <si>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</si>
  <si>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</si>
  <si>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</si>
  <si>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</si>
  <si>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</si>
  <si>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</si>
  <si>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</si>
  <si>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</si>
  <si>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</si>
  <si>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</si>
  <si>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</si>
  <si>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</si>
  <si>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</si>
  <si>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</si>
  <si>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</si>
  <si>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</si>
  <si>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</si>
  <si>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</si>
  <si>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</si>
  <si>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</si>
  <si>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</si>
  <si>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</si>
  <si>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</si>
  <si>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</si>
  <si>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</si>
  <si>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</si>
  <si>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</si>
  <si>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</si>
  <si>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</si>
  <si>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</si>
  <si>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</si>
  <si>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</si>
  <si>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</si>
  <si>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</si>
  <si>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</si>
  <si>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</si>
  <si>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</si>
  <si>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</si>
  <si>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</si>
  <si>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</si>
  <si>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</si>
  <si>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</si>
  <si>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</si>
  <si>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</si>
  <si>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</si>
  <si>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</si>
  <si>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</si>
  <si>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</si>
  <si>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</si>
  <si>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</si>
  <si>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</si>
  <si>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</si>
  <si>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</si>
  <si>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</si>
  <si>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</si>
  <si>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</si>
  <si>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</si>
  <si>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</si>
  <si>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</si>
  <si>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</si>
  <si>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</si>
  <si>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</si>
  <si>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</si>
  <si>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</si>
  <si>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</si>
  <si>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</si>
  <si>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</si>
  <si>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</si>
  <si>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</si>
  <si>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</si>
  <si>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</si>
  <si>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</si>
  <si>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</si>
  <si>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</si>
  <si>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</si>
  <si>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</si>
  <si>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</si>
  <si>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</si>
  <si>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</si>
  <si>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</si>
  <si>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</si>
  <si>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</si>
  <si>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</si>
  <si>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</si>
  <si>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</si>
  <si>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</si>
  <si>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</si>
  <si>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</si>
  <si>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</si>
  <si>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</si>
  <si>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</si>
  <si>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</si>
  <si>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</si>
  <si>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</si>
  <si>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</si>
  <si>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</si>
  <si>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</si>
  <si>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</si>
  <si>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</si>
  <si>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</si>
  <si>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</si>
  <si>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</si>
  <si>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</si>
  <si>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</si>
  <si>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</si>
  <si>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</si>
  <si>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</si>
  <si>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</si>
  <si>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</si>
  <si>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</si>
  <si>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</si>
  <si>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</si>
  <si>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</si>
  <si>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</si>
  <si>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</si>
  <si>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</si>
  <si>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</si>
  <si>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</si>
  <si>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</si>
  <si>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</si>
  <si>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</si>
  <si>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</si>
  <si>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</si>
  <si>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</si>
  <si>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</si>
  <si>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</si>
  <si>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</si>
  <si>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</si>
  <si>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</si>
  <si>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</si>
  <si>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</si>
  <si>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</si>
  <si>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</si>
  <si>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</si>
  <si>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</si>
  <si>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</si>
  <si>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</si>
  <si>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</si>
  <si>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</si>
  <si>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</si>
  <si>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</si>
  <si>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</si>
  <si>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</si>
  <si>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</si>
  <si>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</si>
  <si>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</si>
  <si>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</si>
  <si>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</si>
  <si>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</si>
  <si>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</si>
  <si>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</si>
  <si>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</si>
  <si>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</si>
  <si>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</si>
  <si>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</si>
  <si>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</si>
  <si>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</si>
  <si>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</si>
  <si>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</si>
  <si>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</si>
  <si>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</si>
  <si>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</si>
  <si>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</si>
  <si>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</si>
  <si>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</si>
  <si>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</si>
  <si>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</si>
  <si>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</si>
  <si>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</si>
  <si>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</si>
  <si>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</si>
  <si>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</si>
  <si>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</si>
  <si>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</si>
  <si>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</si>
  <si>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</si>
  <si>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</si>
  <si>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</si>
  <si>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</si>
  <si>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</si>
  <si>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</si>
  <si>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</si>
  <si>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</si>
  <si>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</si>
  <si>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</si>
  <si>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</si>
  <si>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</si>
  <si>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</si>
  <si>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</si>
  <si>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</si>
  <si>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</si>
  <si>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</si>
  <si>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</si>
  <si>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</si>
  <si>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</si>
  <si>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</si>
  <si>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</si>
  <si>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</si>
  <si>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</si>
  <si>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</si>
  <si>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</si>
  <si>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</si>
  <si>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</si>
  <si>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</si>
  <si>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</si>
  <si>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</si>
  <si>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</si>
  <si>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</si>
  <si>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</si>
  <si>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</si>
  <si>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</si>
  <si>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</si>
  <si>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</si>
  <si>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</si>
  <si>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</si>
  <si>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</si>
  <si>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</si>
  <si>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</si>
  <si>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</si>
  <si>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</si>
  <si>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</si>
  <si>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</si>
  <si>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</si>
  <si>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</si>
  <si>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</si>
  <si>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</si>
  <si>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</si>
  <si>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</si>
  <si>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</si>
  <si>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</si>
  <si>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</si>
  <si>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</si>
  <si>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</si>
  <si>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PCM-20251126-00001490</t>
  </si>
  <si>
    <t>Critical</t>
  </si>
  <si>
    <t>team at gate</t>
  </si>
  <si>
    <t>PCM-20251126-00001559</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</si>
  <si>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</si>
  <si>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</si>
  <si>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</si>
  <si>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</si>
  <si>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</si>
  <si>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</si>
  <si>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</si>
  <si>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</si>
  <si>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</si>
  <si>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</si>
  <si>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</si>
  <si>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</si>
  <si>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</si>
  <si>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</si>
  <si>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</si>
  <si>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</si>
  <si>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</si>
  <si>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</si>
  <si>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</si>
  <si>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</si>
  <si>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</si>
  <si>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</si>
  <si>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</si>
  <si>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</si>
  <si>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</si>
  <si>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</si>
  <si>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</si>
  <si>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</si>
  <si>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</si>
  <si>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</si>
  <si>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</si>
  <si>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</si>
  <si>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</si>
  <si>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</si>
  <si>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</si>
  <si>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</si>
  <si>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</si>
  <si>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</si>
  <si>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</si>
  <si>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</si>
  <si>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</si>
  <si>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</si>
  <si>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</si>
  <si>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</si>
  <si>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</si>
  <si>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</si>
  <si>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</si>
  <si>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</si>
  <si>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</si>
  <si>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</si>
  <si>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</si>
  <si>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</si>
  <si>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</si>
  <si>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</si>
  <si>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</si>
  <si>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</si>
  <si>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</si>
  <si>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</si>
  <si>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</si>
  <si>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</si>
  <si>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</si>
  <si>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</si>
  <si>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</si>
  <si>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</si>
  <si>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</si>
  <si>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</si>
  <si>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</si>
  <si>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</si>
  <si>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</si>
  <si>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</si>
  <si>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</si>
  <si>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</si>
  <si>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</si>
  <si>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</si>
  <si>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</si>
  <si>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</si>
  <si>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</si>
  <si>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</si>
  <si>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</si>
  <si>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</si>
  <si>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</si>
  <si>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</si>
  <si>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</si>
  <si>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</si>
  <si>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</si>
  <si>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</si>
  <si>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</si>
  <si>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</si>
  <si>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</si>
  <si>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</si>
  <si>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</si>
  <si>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</si>
  <si>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</si>
  <si>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</si>
  <si>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TT-20251126-00888</t>
  </si>
  <si>
    <t>EM team at site checking</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</si>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</sst>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66" dataDxfId="165" headerRowBorderDxfId="163" tableBorderDxfId="164" totalsRowBorderDxfId="162">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324.94671342592483</v>
      </c>
      <c r="H2" s="73">
        <v>45662.943402777775</v>
      </c>
      <c r="I2" s="56" t="str">
        <f>IFERROR(VLOOKUP(D2,DB!A:F,6,0),"")</f>
        <v>Generator-SG</v>
      </c>
      <c r="J2" s="56" t="str">
        <f>IFERROR(VLOOKUP(D2,DB!A:G,7,0),"")</f>
        <v>Dead</v>
      </c>
      <c r="K2" s="64" t="s">
        <v>39022</v>
      </c>
      <c r="L2" s="62" t="str">
        <f>IFERROR(VLOOKUP(D2,DB!A:I,9,0),"")</f>
        <v>Latis</v>
      </c>
    </row>
    <row r="3" spans="1:15" s="61" customFormat="1" ht="33.75" customHeight="1">
      <c r="A3" s="138" t="s">
        <v>39023</v>
      </c>
      <c r="B3" s="137" t="str">
        <f>IFERROR(VLOOKUP(D3,DB!A:K,11,0),"")</f>
        <v>R1</v>
      </c>
      <c r="C3" s="137">
        <v>1</v>
      </c>
      <c r="D3" s="56" t="s">
        <v>8644</v>
      </c>
      <c r="E3" s="136" t="s">
        <v>39024</v>
      </c>
      <c r="F3" s="135">
        <v>45987.728171296294</v>
      </c>
      <c r="G3" s="134">
        <f ca="1">IFERROR(NOW()-F3,"-")</f>
        <v>0.16696805555693572</v>
      </c>
      <c r="H3" s="135">
        <v>45987.723310185182</v>
      </c>
      <c r="I3" s="137" t="str">
        <f>IFERROR(VLOOKUP(D3,DB!A:F,6,0),"")</f>
        <v>Generator-SG</v>
      </c>
      <c r="J3" s="137" t="str">
        <f>IFERROR(VLOOKUP(D3,DB!A:G,7,0),"")</f>
        <v>Good</v>
      </c>
      <c r="K3" s="133" t="s">
        <v>39025</v>
      </c>
      <c r="L3" s="132" t="str">
        <f>IFERROR(VLOOKUP(D3,DB!A:I,9,0),"")</f>
        <v>Latis</v>
      </c>
    </row>
    <row r="4" spans="1:15" s="61" customFormat="1" ht="15" customHeight="1">
      <c r="A4" s="138" t="s">
        <v>39026</v>
      </c>
      <c r="B4" s="137" t="str">
        <f>IFERROR(VLOOKUP(D4,DB!A:K,11,0),"")</f>
        <v>R1</v>
      </c>
      <c r="C4" s="137">
        <v>1</v>
      </c>
      <c r="D4" s="56" t="s">
        <v>12662</v>
      </c>
      <c r="E4" s="136" t="s">
        <v>39021</v>
      </c>
      <c r="F4" s="148">
        <v>45987.744953703703</v>
      </c>
      <c r="G4" s="134">
        <f ca="1">IFERROR(NOW()-F4,"-")</f>
        <v>0.15018564814818092</v>
      </c>
      <c r="H4" s="135">
        <v>45987.74009259259</v>
      </c>
      <c r="I4" s="137" t="str">
        <f>IFERROR(VLOOKUP(D4,DB!A:F,6,0),"")</f>
        <v>Generator-SG</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45987.895139351851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45987.895139351851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45987.895139351851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45987.895139351851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45987.895139351851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45987.895139351851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45987.895139351851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45987.895139351851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45987.895139351851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45987.895139351851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45987.895139351851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45987.895139351851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45987.895139351851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45987.895139351851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45987.895139351851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45987.895139351851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45987.895139351851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45987.895139351851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45987.895139351851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45987.895139351851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45987.895139351851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45987.895139351851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45987.895139351851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45987.895139351851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45987.895139351851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45987.895139351851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45987.895139351851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45987.895139351851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45987.895139351851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45987.895139351851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45987.895139351851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45987.895139351851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45987.895139351851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45987.895139351851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45987.895139351851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45987.895139351851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45987.895139351851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45987.895139351851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45987.895139351851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45987.895139351851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45987.895139351851</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45987.895139351851</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45987.895139351851</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45987.895139351851</v>
      </c>
      <c r="H48" s="135"/>
      <c r="I48" s="137" t="str">
        <f>IFERROR(VLOOKUP(D48,DB!A:F,6,0),"")</f>
        <v/>
      </c>
      <c r="J48" s="137" t="str">
        <f>IFERROR(VLOOKUP(D48,DB!A:G,7,0),"")</f>
        <v/>
      </c>
      <c r="K48" s="133"/>
      <c r="L48" s="132" t="str">
        <f>IFERROR(VLOOKUP(D48,DB!A:I,9,0),"")</f>
        <v/>
      </c>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row r="52" spans="6:11" s="61" customFormat="1" ht="15" customHeight="1">
      <c r="F52" s="131"/>
      <c r="G52" s="130"/>
      <c r="H52" s="131"/>
      <c r="K52" s="129"/>
    </row>
    <row r="53" spans="6:11" s="61" customFormat="1" ht="15" customHeight="1">
      <c r="F53" s="131"/>
      <c r="G53" s="130"/>
      <c r="H53" s="131"/>
      <c r="K53"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39024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162.89530138888949</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3.5077203703694977</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45987.895139351851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45987.895139351851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45987.895139351851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45987.895139351851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45987.895139351851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45987.895139351851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45987.895139351851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45987.895139351851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45987.895139351851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45987.895139351851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45987.895139351851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45987.895139351851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45987.895139351851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45987.895139351851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45987.895139351851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45987.895139351851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45987.895139351851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45987.895139351851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45987.895139351851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45987.895139351851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45987.895139351851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45987.895139351851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45987.895139351851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45987.895139351851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45987.895139351851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45987.895139351851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45987.895139351851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45987.895139351851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45987.895139351851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45987.895139351851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45987.895139351851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45987.895139351851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45987.895139351851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45987.895139351851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45987.895139351851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45987.895139351851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45987.895139351851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45987.895139351851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45987.895139351851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45987.895139351851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45987.895139351851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45987.895139351851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45987.895139351851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45987.895139351851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45987.895139351851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45987.895139351851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45987.895139351851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45987.895139351851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45987.895139351851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45987.895139351851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45987.895139351851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45987.895139351851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45987.895139351851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45987.895139351851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45987.895139351851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45987.895139351851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45987.895139351851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45987.895139351851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45987.895139351851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45987.895139351851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45987.895139351851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45987.895139351851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45987.895139351851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45987.895139351851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45987.895139351851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45987.895139351851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45987.895139351851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45987.895139351851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45987.895139351851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45987.895139351851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45987.895139351851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45987.895139351851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45987.895139351851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45987.895139351851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45987.895139351851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45987.895139351851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45987.895139351851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45987.895139351851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45987.895139351851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45987.895139351851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45987.895139351851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45987.895139351851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45987.895139351851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45987.895139351851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45987.895139351851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45987.895139351851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45987.895139351851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45987.895139351851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45987.895139351851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45987.895139351851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45987.895139351851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45987.895139351851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45987.895139351851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45987.895139351851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45987.895139351851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45987.895139351851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45987.895139351851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45987.895139351851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45987.895139351851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45987.895139351851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45987.895139351851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45987.895139351851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45987.895139351851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45987.895139351851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45987.895139351851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45987.895139351851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45987.895139351851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45987.895139351851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45987.895139351851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45987.895139351851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45987.895139351851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45987.895139351851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45987.895139351851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45987.895139351851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45987.895139351851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45987.895139351851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45987.895139351851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45987.895139351851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45987.895139351851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45987.895139351851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45987.895139351851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45987.895139351851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45987.895139351851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45987.895139351851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45987.895139351851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45987.895139351851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45987.895139351851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45987.895139351851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45987.895139351851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45987.895139351851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45987.895139351851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45987.895139351851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45987.895139351851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45987.895139351851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45987.895139351851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45987.895139351851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45987.895139351851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45987.895139351851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45987.895139351851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45987.895139351851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45987.895139351851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45987.895139351851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45987.895139351851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45987.895139351851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45987.895139351851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45987.895139351851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45987.895139351851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45987.895139351851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45987.895139351851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45987.895139351851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45987.895139351851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45987.895139351851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45987.895139351851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45987.895139351851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45987.895139351851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45987.895139351851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45987.895139351851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45987.895139351851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45987.895139351851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45987.895139351851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45987.895139351851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45987.895139351851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45987.895139351851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45987.895139351851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45987.895139351851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45987.895139351851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45987.895139351851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45987.895139351851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45987.895139351851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45987.895139351851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45987.895139351851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45987.895139351851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45987.895139351851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45987.895139351851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45987.895139351851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45987.895139351851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45987.895139351851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45987.895139351851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45987.895139351851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45987.895139351851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45987.895139351851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45987.895139351851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45987.895139351851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45987.895139351851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45987.895139351851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45987.895139351851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45987.895139351851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45987.895139351851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45987.895139351851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45987.895139351851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45987.895139351851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45987.895139351851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45987.895139351851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45987.895139351851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45987.895139351851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45987.895139351851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45987.895139351851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45987.895139351851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45987.895139351851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45987.895139351851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45987.895139351851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45987.895139351851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45987.895139351851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45987.895139351851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45987.895139351851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45987.895139351851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45987.895139351851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45987.895139351851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45987.895139351851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45987.895139351851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45987.895139351851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45987.895139351851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45987.895139351851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45987.895139351851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45987.895139351851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45987.895139351851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45987.895139351851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45987.895139351851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45987.895139351851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45987.895139351851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45987.895139351851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45987.895139351851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45987.895139351851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45987.895139351851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45987.895139351851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45987.895139351851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45987.895139351851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45987.895139351851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45987.895139351851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45987.895139351851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45987.895139351851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45987.895139351851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45987.895139351851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45987.895139351851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45987.895139351851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45987.895139351851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45987.895139351851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45987.895139351851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45987.895139351851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45987.895139351851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45987.895139351851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45987.895139351851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45987.895139351851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45987.895139351851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45987.895139351851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45987.895139351851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45987.895139351851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45987.895139351851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45987.895139351851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45987.895139351851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45987.895139351851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45987.895139351851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45987.895139351851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45987.895139351851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45987.895139351851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45987.895139351851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45987.895139351851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45987.895139351851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45987.895139351851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45987.895139351851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45987.895139351851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45987.895139351851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45987.895139351851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45987.895139351851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45987.895139351851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45987.895139351851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45987.895139351851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45987.895139351851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45987.895139351851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45987.895139351851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45987.895139351851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45987.895139351851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45987.895139351851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45987.895139351851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45987.895139351851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45987.895139351851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45987.895139351851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45987.895139351851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45987.895139351851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45987.895139351851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45987.895139351851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45987.895139351851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45987.895139351851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45987.895139351851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45987.895139351851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45987.895139351851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45987.895139351851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45987.895139351851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45987.895139351851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45987.895139351851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45987.895139351851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45987.895139351851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45987.895139351851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45987.895139351851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45987.895139351851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45987.895139351851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45987.895139351851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45987.895139351851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45987.895139351851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45987.895139351851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45987.895139351851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45987.895139351851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45987.895139351851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45987.895139351851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45987.895139351851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45987.895139351851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45987.895139351851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45987.895139351851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45987.895139351851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45987.895139351851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45987.895139351851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45987.895139351851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45987.895139351851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45987.895139351851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45987.895139351851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45987.895139351851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45987.895139351851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45987.895139351851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45987.895139351851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45987.895139351851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45987.895139351851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45987.895139351851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45987.895139351851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45987.895139351851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45987.895139351851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45987.895139351851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45987.895139351851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45987.895139351851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45987.895139351851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45987.895139351851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45987.895139351851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45987.895139351851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45987.895139351851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45987.895139351851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45987.895139351851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45987.895139351851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45987.895139351851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45987.895139351851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45987.895139351851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45987.895139351851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45987.895139351851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45987.895139351851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45987.895139351851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45987.895139351851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45987.895139351851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45987.895139351851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45987.895139351851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45987.895139351851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45987.895139351851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45987.895139351851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45987.895139351851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45987.895139351851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45987.895139351851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45987.895139351851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45987.895139351851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45987.895139351851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45987.895139351851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45987.895139351851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45987.895139351851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45987.895139351851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45987.895139351851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45987.895139351851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45987.895139351851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45987.895139351851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45987.895139351851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45987.895139351851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45987.895139351851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45987.895139351851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45987.895139351851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45987.895139351851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45987.895139351851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45987.895139351851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45987.895139351851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45987.895139351851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45987.895139351851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45987.895139351851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45987.895139351851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45987.895139351851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45987.895139351851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45987.895139351851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45987.895139351851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45987.895139351851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45987.895139351851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45987.895139351851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45987.895139351851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45987.895139351851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45987.895139351851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45987.895139351851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45987.895139351851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45987.895139351851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45987.895139351851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45987.895139351851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45987.895139351851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45987.895139351851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45987.895139351851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45987.895139351851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45987.895139351851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45987.895139351851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45987.895139351851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45987.895139351851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45987.895139351851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45987.895139351851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45987.895139351851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45987.895139351851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45987.895139351851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45987.895139351851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45987.895139351851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45987.895139351851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45987.895139351851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45987.895139351851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45987.895139351851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45987.895139351851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45987.895139351851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45987.895139351851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45987.895139351851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45987.895139351851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45987.895139351851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45987.895139351851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45987.895139351851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45987.895139351851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45987.895139351851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45987.895139351851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45987.895139351851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45987.895139351851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45987.895139351851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45987.895139351851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45987.895139351851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45987.895139351851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45987.895139351851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45987.895139351851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45987.895139351851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45987.895139351851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45987.895139351851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45987.895139351851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45987.895139351851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45987.895139351851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45987.895139351851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45987.895139351851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45987.895139351851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45987.895139351851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45987.895139351851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45987.895139351851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45987.895139351851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45987.895139351851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45987.895139351851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45987.895139351851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45987.895139351851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45987.895139351851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45987.895139351851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45987.895139351851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45987.895139351851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45987.895139351851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45987.895139351851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45987.895139351851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45987.895139351851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45987.895139351851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45987.895139351851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45987.895139351851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45987.895139351851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45987.895139351851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45987.895139351851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45987.895139351851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45987.895139351851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45987.895139351851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45987.895139351851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45987.895139351851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45987.895139351851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45987.895139351851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45987.895139351851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45987.895139351851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45987.895139351851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45987.895139351851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45987.895139351851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45987.895139351851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45987.895139351851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45987.895139351851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45987.895139351851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45987.895139351851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45987.895139351851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45987.895139351851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45987.895139351851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45987.895139351851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45987.895139351851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45987.895139351851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45987.895139351851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45987.895139351851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45987.895139351851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45987.895139351851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45987.895139351851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45987.895139351851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45987.895139351851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45987.895139351851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45987.895139351851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45987.895139351851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45987.895139351851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45987.895139351851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45987.895139351851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45987.895139351851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45987.895139351851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45987.895139351851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45987.895139351851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45987.895139351851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45987.895139351851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45987.895139351851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45987.895139351851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45987.895139351851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45987.895139351851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45987.895139351851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45987.895139351851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45987.895139351851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45987.895139351851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45987.895139351851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45987.895139351851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45987.895139351851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45987.895139351851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45987.895139351851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45987.895139351851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45987.895139351851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45987.895139351851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45987.895139351851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45987.895139351851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45987.895139351851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45987.895139351851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45987.895139351851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45987.895139351851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45987.895139351851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45987.895139351851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45987.895139351851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45987.895139351851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45987.895139351851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45987.895139351851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45987.895139351851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45987.895139351851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45987.895139351851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45987.895139351851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45987.895139351851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45987.895139351851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45987.895139351851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45987.895139351851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45987.895139351851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45987.895139351851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45987.895139351851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45987.895139351851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45987.895139351851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45987.895139351851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45987.895139351851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45987.895139351851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45987.895139351851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45987.895139351851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45987.895139351851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45987.895139351851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45987.895139351851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45987.895139351851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45987.895139351851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45987.895139351851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45987.895139351851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45987.895139351851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45987.895139351851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45987.895139351851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45987.895139351851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45987.895139351851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45987.895139351851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45987.895139351851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45987.895139351851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45987.895139351851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45987.895139351851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45987.895139351851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45987.895139351851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45987.895139351851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45987.895139351851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45987.895139351851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45987.895139351851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45987.895139351851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45987.895139351851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45987.895139351851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45987.895139351851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45987.895139351851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45987.895139351851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45987.895139351851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45987.895139351851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45987.895139351851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45987.895139351851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45987.895139351851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45987.895139351851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45987.895139351851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45987.895139351851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45987.895139351851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45987.895139351851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45987.895139351851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45987.895139351851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45987.895139351851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45987.895139351851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45987.895139351851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45987.895139351851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45987.895139351851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45987.895139351851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45987.895139351851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45987.895139351851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45987.895139351851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45987.895139351851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45987.895139351851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45987.895139351851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45987.895139351851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45987.895139351851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45987.895139351851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45987.895139351851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45987.895139351851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45987.895139351851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45987.895139351851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45987.895139351851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45987.895139351851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45987.895139351851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45987.895139351851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45987.895139351851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45987.895139351851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45987.895139351851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45987.895139351851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45987.895139351851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45987.895139351851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45987.895139351851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45987.895139351851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45987.895139351851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45987.895139351851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45987.895139351851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45987.895139351851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45987.895139351851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45987.895139351851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45987.895139351851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45987.895139351851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45987.895139351851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45987.895139351851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45987.895139351851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45987.895139351851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45987.895139351851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45987.895139351851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45987.895139351851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45987.895139351851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45987.895139351851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45987.895139351851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45987.895139351851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45987.895139351851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45987.895139351851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45987.895139351851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45987.895139351851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45987.895139351851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45987.895139351851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45987.895139351851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45987.895139351851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45987.895139351851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45987.895139351851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45987.895139351851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45987.895139351851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45987.895139351851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45987.895139351851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45987.895139351851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45987.895139351851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45987.895139351851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45987.895139351851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45987.895139351851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45987.895139351851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45987.895139351851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45987.895139351851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45987.895139351851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45987.895139351851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45987.895139351851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45987.895139351851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45987.895139351851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45987.895139351851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45987.895139351851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45987.895139351851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45987.895139351851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45987.895139351851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45987.895139351851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45987.895139351851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45987.895139351851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45987.895139351851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45987.895139351851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45987.895139351851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45987.895139351851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45987.895139351851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45987.895139351851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45987.895139351851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45987.895139351851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45987.895139351851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45987.895139351851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45987.895139351851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45987.895139351851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45987.895139351851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45987.895139351851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45987.895139351851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45987.895139351851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45987.895139351851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45987.895139351851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45987.895139351851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45987.895139351851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45987.895139351851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45987.895139351851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45987.895139351851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45987.895139351851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45987.895139351851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45987.895139351851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45987.895139351851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45987.895139351851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45987.895139351851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45987.895139351851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45987.895139351851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45987.895139351851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45987.895139351851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45987.895139351851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45987.895139351851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45987.895139351851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45987.895139351851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45987.895139351851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45987.895139351851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45987.895139351851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45987.895139351851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45987.895139351851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45987.895139351851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45987.895139351851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45987.895139351851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45987.895139351851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45987.895139351851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45987.895139351851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45987.895139351851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45987.895139351851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45987.895139351851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45987.895139351851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45987.895139351851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45987.895139351851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45987.895139351851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45987.895139351851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45987.895139351851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45987.895139351851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45987.895139351851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45987.895139351851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45987.895139351851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45987.895139351851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45987.895139351851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45987.895139351851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45987.895139351851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45987.895139351851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45987.895139351851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45987.895139351851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45987.895139351851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45987.895139351851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45987.895139351851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45987.895139351851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45987.895139351851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45987.895139351851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45987.895139351851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45987.895139351851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45987.895139351851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45987.895139351851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45987.895139351851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45987.895139351851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45987.895139351851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45987.895139351851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45987.895139351851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45987.895139351851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45987.895139351851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45987.895139351851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45987.895139351851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45987.895139351851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45987.895139351851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45987.895139351851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45987.895139351851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45987.895139351851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45987.895139351851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45987.895139351851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45987.895139351851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45987.895139351851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45987.895139351851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45987.895139351851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45987.895139351851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45987.895139351851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45987.895139351851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45987.895139351851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45987.895139351851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45987.895139351851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45987.895139351851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45987.895139351851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45987.895139351851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45987.895139351851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45987.895139351851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45987.895139351851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45987.895139351851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45987.895139351851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45987.895139351851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45987.895139351851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45987.895139351851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45987.895139351851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45987.895139351851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45987.895139351851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45987.895139351851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45987.895139351851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45987.895139351851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45987.895139351851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45987.895139351851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45987.895139351851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45987.895139351851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45987.895139351851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45987.895139351851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45987.895139351851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45987.895139351851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45987.895139351851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45987.895139351851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45987.895139351851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45987.895139351851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45987.895139351851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45987.895139351851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45987.895139351851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45987.895139351851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45987.895139351851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45987.895139351851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45987.895139351851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45987.895139351851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45987.895139351851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45987.895139351851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45987.895139351851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45987.895139351851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45987.895139351851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45987.895139351851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45987.895139351851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45987.895139351851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45987.895139351851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45987.895139351851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45987.895139351851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45987.895139351851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45987.895139351851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45987.895139351851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45987.895139351851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45987.895139351851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45987.895139351851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45987.895139351851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45987.895139351851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45987.895139351851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45987.895139351851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45987.895139351851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45987.895139351851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45987.895139351851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45987.895139351851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45987.895139351851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45987.895139351851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45987.895139351851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45987.895139351851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45987.895139351851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45987.895139351851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45987.895139351851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45987.895139351851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45987.895139351851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45987.895139351851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45987.895139351851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45987.895139351851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45987.895139351851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45987.895139351851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45987.895139351851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45987.895139351851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45987.895139351851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45987.895139351851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45987.895139351851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45987.895139351851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45987.895139351851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45987.895139351851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45987.895139351851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45987.895139351851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45987.895139351851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45987.895139351851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45987.895139351851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45987.895139351851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45987.895139351851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45987.895139351851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45987.895139351851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45987.895139351851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45987.895139351851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45987.895139351851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45987.895139351851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45987.895139351851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45987.895139351851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45987.895139351851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45987.895139351851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45987.895139351851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45987.895139351851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45987.895139351851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45987.895139351851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45987.895139351851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45987.895139351851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45987.895139351851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45987.895139351851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45987.895139351851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45987.895139351851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45987.895139351851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45987.895139351851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45987.895139351851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45987.895139351851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45987.895139351851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45987.895139351851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45987.895139351851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45987.895139351851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45987.895139351851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45987.895139351851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45987.895139351851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45987.895139351851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45987.895139351851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45987.895139351851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45987.895139351851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45987.895139351851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45987.895139351851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45987.895139351851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45987.895139351851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45987.895139351851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45987.895139351851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45987.895139351851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45987.895139351851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45987.895139351851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45987.895139351851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45987.895139351851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45987.895139351851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45987.895139351851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45987.895139351851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45987.895139351851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45987.895139351851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45987.895139351851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45987.895139351851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45987.895139351851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45987.895139351851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45987.895139351851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45987.895139351851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45987.895139351851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45987.895139351851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45987.895139351851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45987.895139351851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45987.895139351851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45987.895139351851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45987.895139351851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45987.895139351851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45987.895139351851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45987.895139351851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45987.895139351851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45987.895139351851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45987.895139351851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45987.895139351851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45987.895139351851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45987.895139351851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45987.895139351851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45987.895139351851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45987.895139351851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45987.895139351851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45987.895139351851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45987.895139351851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45987.895139351851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45987.895139351851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45987.895139351851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45987.895139351851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45987.895139351851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45987.895139351851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45987.895139351851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45987.895139351851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45987.895139351851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45987.895139351851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45987.895139351851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45987.895139351851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45987.895139351851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45987.895139351851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45987.895139351851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45987.895139351851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45987.895139351851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45987.895139351851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45987.895139351851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45987.895139351851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45987.895139351851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45987.895139351851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45987.895139351851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45987.895139351851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45987.895139351851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45987.895139351851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45987.895139351851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45987.895139351851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45987.895139351851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45987.895139351851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45987.895139351851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45987.895139351851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45987.895139351851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45987.895139351851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45987.895139351851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45987.895139351851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45987.895139351851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45987.895139351851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45987.895139351851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45987.895139351851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45987.895139351851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45987.895139351851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45987.895139351851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45987.895139351851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45987.895139351851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45987.895139351851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45987.895139351851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45987.895139351851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45987.895139351851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45987.895139351851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45987.895139351851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45987.895139351851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45987.895139351851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45987.895139351851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45987.895139351851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45987.895139351851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45987.895139351851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45987.895139351851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45987.895139351851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45987.895139351851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45987.895139351851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45987.895139351851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45987.895139351851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45987.895139351851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45987.895139351851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45987.895139351851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45987.895139351851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45987.895139351851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45987.895139351851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45987.895139351851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45987.895139351851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45987.895139351851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45987.895139351851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45987.895139351851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45987.895139351851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45987.895139351851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45987.895139351851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45987.895139351851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45987.895139351851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45987.895139351851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45987.895139351851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45987.895139351851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45987.895139351851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45987.895139351851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45987.895139351851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45987.895139351851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45987.895139351851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45987.895139351851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45987.895139351851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45987.895139351851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45987.895139351851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45987.895139351851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45987.895139351851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45987.895139351851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45987.895139351851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45987.895139351851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45987.895139351851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45987.895139351851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45987.895139351851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45987.895139351851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45987.895139351851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45987.895139351851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45987.895139351851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284.41442175925476</v>
      </c>
      <c r="H2" s="92">
        <v>45703.474768518521</v>
      </c>
      <c r="I2" s="92" t="str">
        <f>IFERROR(VLOOKUP(D2,DB!A:F,6,0),"")</f>
        <v>SCECO</v>
      </c>
      <c r="J2" s="92" t="str">
        <f>IFERROR(VLOOKUP(D2,DB!A:G,7,0),"")</f>
        <v>Dead</v>
      </c>
      <c r="K2" s="94" t="s">
        <v>39112</v>
      </c>
      <c r="L2" s="88" t="str">
        <f>IFERROR(VLOOKUP(D2,DB!A:I,9,0),"")</f>
        <v>Latis</v>
      </c>
    </row>
    <row r="3" spans="1:16" ht="15" customHeight="1">
      <c r="A3" s="110"/>
      <c r="B3" s="110" t="str">
        <f>IFERROR(VLOOKUP(D3,DB!A:K,11,0),"")</f>
        <v/>
      </c>
      <c r="C3" s="90"/>
      <c r="D3" s="88"/>
      <c r="E3" s="91"/>
      <c r="F3" s="92"/>
      <c r="G3" s="93">
        <f t="shared" ref="G3:G32" ca="1" si="0">IFERROR(NOW()-F3,"")</f>
        <v>45987.895139351851</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45987.895139351851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45987.895139351851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45987.895139351851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45987.895139351851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45987.895139351851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45987.895139351851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45987.895139351851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45987.895139351851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45987.895139351851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45987.895139351851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45987.895139351851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45987.895139351851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45987.895139351851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45987.895139351851</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45987.895139351851</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45987.895139351851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45987.895139351851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45987.895139351851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45987.895139351851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45987.895139351851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45987.895139351851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45987.895139351851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45987.895139351851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45987.895139351851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45987.895139351851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45987.895139351851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45987.895139351851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45987.895139351851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45987.895139351851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45987.895139351851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45987.895139351851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45987.895139351851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45987.895139351851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45987.895139351851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45987.895139351851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45987.895139351851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45987.895139351851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45987.895139351851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45987.895139351851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45987.895139351851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45987.895139351851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45987.895139351851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45987.895139351851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45987.895139351851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45987.895139351851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45987.895139351851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45987.895139351851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45987.895139351851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45987.895139351851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45987.895139351851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45987.895139351851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45987.895139351851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45987.895139351851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45987.895139351851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45987.895139351851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45987.895139351851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45987.895139351851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45987.895139351851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45987.895139351851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45987.895139351851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45987.895139351851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45987.895139351851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45987.895139351851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45987.895139351851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45987.895139351851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45987.895139351851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45987.895139351851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45987.895139351851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45987.895139351851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45987.895139351851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45987.895139351851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45987.895139351851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45987.895139351851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45987.895139351851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45987.895139351851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45987.895139351851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45987.895139351851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45987.895139351851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45987.895139351851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45987.895139351851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45987.895139351851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45987.895139351851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45987.895139351851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45987.895139351851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45987.895139351851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45987.895139351851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45987.895139351851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45987.895139351851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45987.895139351851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45987.895139351851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45987.895139351851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45987.895139351851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45987.895139351851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45987.895139351851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45987.895139351851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45987.895139351851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45987.895139351851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45987.895139351851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45987.895139351851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45987.895139351851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45987.895139351851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45987.895139351851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45987.895139351851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45987.895139351851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45987.895139351851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45987.895139351851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45987.895139351851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45987.895139351851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45987.895139351851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45987.895139351851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45987.895139351851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45987.895139351851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45987.895139351851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45987.895139351851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45987.895139351851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45987.895139351851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45987.895139351851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45987.895139351851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45987.895139351851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45987.895139351851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45987.895139351851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45987.895139351851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45987.895139351851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45987.895139351851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45987.895139351851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45987.895139351851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45987.895139351851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45987.895139351851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45987.895139351851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45987.895139351851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45987.895139351851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45987.895139351851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45987.895139351851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45987.895139351851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45987.895139351851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45987.895139351851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45987.895139351851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45987.895139351851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45987.895139351851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45987.895139351851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45987.895139351851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45987.895139351851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45987.895139351851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45987.895139351851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45987.895139351851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45987.895139351851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45987.895139351851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45987.895139351851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45987.895139351851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45987.895139351851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45987.895139351851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45987.895139351851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45987.895139351851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45987.895139351851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45987.895139351851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45987.895139351851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45987.895139351851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45987.895139351851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45987.895139351851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45987.895139351851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45987.895139351851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45987.895139351851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45987.895139351851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45987.895139351851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45987.895139351851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45987.895139351851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45987.895139351851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45987.895139351851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45987.895139351851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45987.895139351851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45987.895139351851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45987.895139351851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45987.895139351851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45987.895139351851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45987.895139351851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45987.895139351851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45987.895139351851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45987.895139351851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45987.895139351851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45987.895139351851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45987.895139351851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45987.895139351851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45987.895139351851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45987.895139351851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45987.895139351851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45987.895139351851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45987.895139351851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45987.895139351851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45987.895139351851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45987.895139351851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45987.895139351851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45987.895139351851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45987.895139351851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45987.895139351851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45987.895139351851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45987.895139351851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45987.895139351851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45987.895139351851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45987.895139351851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45987.895139351851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45987.895139351851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45987.895139351851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45987.895139351851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45987.895139351851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45987.895139351851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45987.895139351851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45987.895139351851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45987.895139351851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45987.895139351851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45987.895139351851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45987.895139351851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45987.895139351851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45987.895139351851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45987.895139351851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45987.895139351851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45987.895139351851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45987.895139351851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45987.895139351851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45987.895139351851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45987.895139351851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45987.895139351851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45987.895139351851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45987.895139351851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45987.895139351851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45987.895139351851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45987.895139351851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45987.895139351851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45987.895139351851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45987.895139351851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45987.895139351851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45987.895139351851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45987.895139351851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45987.895139351851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45987.895139351851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45987.895139351851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45987.895139351851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45987.895139351851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45987.895139351851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45987.895139351851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45987.895139351851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45987.895139351851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45987.895139351851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45987.895139351851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45987.895139351851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45987.895139351851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45987.895139351851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45987.895139351851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45987.895139351851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45987.895139351851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45987.895139351851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45987.895139351851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45987.895139351851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45987.895139351851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45987.895139351851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45987.895139351851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45987.895139351851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45987.895139351851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45987.895139351851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45987.895139351851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45987.895139351851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45987.895139351851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45987.895139351851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45987.895139351851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45987.895139351851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45987.895139351851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45987.895139351851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45987.895139351851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45987.895139351851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45987.895139351851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45987.895139351851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45987.895139351851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45987.895139351851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45987.895139351851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45987.895139351851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45987.895139351851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45987.895139351851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45987.895139351851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45987.895139351851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45987.895139351851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45987.895139351851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45987.895139351851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45987.895139351851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45987.895139351851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45987.895139351851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45987.895139351851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45987.895139351851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45987.895139351851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45987.895139351851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45987.895139351851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45987.895139351851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45987.895139351851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45987.895139351851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45987.895139351851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45987.895139351851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45987.895139351851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45987.895139351851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45987.895139351851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45987.895139351851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45987.895139351851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45987.895139351851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45987.895139351851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45987.895139351851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45987.895139351851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45987.895139351851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45987.895139351851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45987.895139351851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45987.895139351851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45987.895139351851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45987.895139351851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45987.895139351851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45987.895139351851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45987.895139351851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45987.895139351851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45987.895139351851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45987.895139351851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45987.895139351851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45987.895139351851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45987.895139351851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45987.895139351851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45987.895139351851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45987.895139351851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45987.895139351851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45987.895139351851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45987.895139351851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45987.895139351851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45987.895139351851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45987.895139351851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45987.895139351851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45987.895139351851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45987.895139351851</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45987.895139351851</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D11" sqref="D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96.063079166662646</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39024</v>
      </c>
      <c r="F3" s="38">
        <v>45926.188877314817</v>
      </c>
      <c r="G3" s="105">
        <f t="shared" ref="G3" ca="1" si="0">IFERROR(NOW()-F3,"")</f>
        <v>61.706262037034321</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39024</v>
      </c>
      <c r="F4" s="107">
        <v>45948.661111111112</v>
      </c>
      <c r="G4" s="108">
        <f t="shared" ref="G4" ca="1" si="1">IFERROR(NOW()-F4,"")</f>
        <v>39.234028240738553</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6.5218407407373888</v>
      </c>
      <c r="H5" s="119">
        <v>45981.360798611109</v>
      </c>
      <c r="I5" s="106" t="str">
        <f>IFERROR(VLOOKUP(D5,DB!A:F,6,0),"")</f>
        <v>SCECO</v>
      </c>
      <c r="J5" s="106" t="str">
        <f>IFERROR(VLOOKUP(D5,DB!A:G,7,0),"")</f>
        <v>Dead</v>
      </c>
      <c r="K5" s="106" t="s">
        <v>39120</v>
      </c>
      <c r="L5" s="106" t="str">
        <f>IFERROR(VLOOKUP(D5,DB!A:I,9,0),"")</f>
        <v>Latis</v>
      </c>
    </row>
    <row r="6" spans="1:13" s="39" customFormat="1">
      <c r="A6" s="37" t="s">
        <v>39121</v>
      </c>
      <c r="B6" s="37" t="str">
        <f>IFERROR(VLOOKUP(D6,DB!A:K,11,0),"")</f>
        <v>R5</v>
      </c>
      <c r="C6" s="37">
        <v>4</v>
      </c>
      <c r="D6" s="37" t="s">
        <v>35794</v>
      </c>
      <c r="E6" s="37" t="s">
        <v>39021</v>
      </c>
      <c r="F6" s="38"/>
      <c r="G6" s="108">
        <f t="shared" ref="G6:G41" ca="1" si="2">IFERROR(NOW()-F6,"")</f>
        <v>45987.895139351851</v>
      </c>
      <c r="H6" s="38">
        <v>45987.854664351849</v>
      </c>
      <c r="I6" s="37" t="str">
        <f>IFERROR(VLOOKUP(D6,DB!A:F,6,0),"")</f>
        <v>SCECO</v>
      </c>
      <c r="J6" s="37" t="str">
        <f>IFERROR(VLOOKUP(D6,DB!A:G,7,0),"")</f>
        <v>Vandalized</v>
      </c>
      <c r="K6" s="37" t="s">
        <v>39122</v>
      </c>
      <c r="L6" s="37" t="str">
        <f>IFERROR(VLOOKUP(D6,DB!A:I,9,0),"")</f>
        <v>Latis</v>
      </c>
    </row>
    <row r="7" spans="1:13" s="39" customFormat="1">
      <c r="A7" s="37"/>
      <c r="B7" s="37" t="str">
        <f>IFERROR(VLOOKUP(D7,DB!A:K,11,0),"")</f>
        <v/>
      </c>
      <c r="C7" s="37"/>
      <c r="D7" s="37"/>
      <c r="E7" s="37"/>
      <c r="F7" s="38"/>
      <c r="G7" s="108">
        <f t="shared" ca="1" si="2"/>
        <v>45987.895139351851</v>
      </c>
      <c r="H7" s="38"/>
      <c r="I7" s="37" t="str">
        <f>IFERROR(VLOOKUP(D7,DB!A:F,6,0),"")</f>
        <v/>
      </c>
      <c r="J7" s="37" t="str">
        <f>IFERROR(VLOOKUP(D7,DB!A:G,7,0),"")</f>
        <v/>
      </c>
      <c r="K7" s="37"/>
      <c r="L7" s="37" t="str">
        <f>IFERROR(VLOOKUP(D7,DB!A:I,9,0),"")</f>
        <v/>
      </c>
    </row>
    <row r="8" spans="1:13" s="39" customFormat="1">
      <c r="A8" s="37"/>
      <c r="B8" s="37" t="str">
        <f>IFERROR(VLOOKUP(D8,DB!A:K,11,0),"")</f>
        <v/>
      </c>
      <c r="C8" s="37"/>
      <c r="D8" s="149"/>
      <c r="E8" s="37"/>
      <c r="F8" s="38"/>
      <c r="G8" s="108">
        <f t="shared" ca="1" si="2"/>
        <v>45987.895139351851</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t="shared" ca="1" si="2"/>
        <v>45987.895139351851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45987.895139351851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45987.895139351851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45987.895139351851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45987.895139351851</v>
      </c>
      <c r="H13" s="38"/>
      <c r="I13" s="37" t="str">
        <f>IFERROR(VLOOKUP(D13,DB!A:F,6,0),"")</f>
        <v/>
      </c>
      <c r="J13" s="37" t="str">
        <f>IFERROR(VLOOKUP(D13,DB!A:G,7,0),"")</f>
        <v/>
      </c>
      <c r="K13" s="37"/>
      <c r="L13" s="37" t="str">
        <f>IFERROR(VLOOKUP(D13,DB!A:I,9,0),"")</f>
        <v/>
      </c>
    </row>
    <row r="14" spans="1:13" s="39" customFormat="1">
      <c r="A14" s="37"/>
      <c r="B14" s="146" t="str">
        <f>IFERROR(VLOOKUP(D14,DB!A:K,11,0),"")</f>
        <v/>
      </c>
      <c r="C14" s="37"/>
      <c r="D14" s="37"/>
      <c r="E14" s="37"/>
      <c r="F14" s="38"/>
      <c r="G14" s="147">
        <f t="shared" ca="1" si="2"/>
        <v>45987.895139351851</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45987.895139351851</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45987.895139351851</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45987.895139351851</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45987.895139351851</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45987.895139351851</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45987.895139351851</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45987.895139351851</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45987.895139351851</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45987.895139351851</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45987.895139351851</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45987.895139351851</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45987.895139351851</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45987.895139351851</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45987.895139351851</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45987.895139351851</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45987.895139351851</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45987.895139351851</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45987.895139351851</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45987.895139351851</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45987.895139351851</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45987.895139351851</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45987.895139351851</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45987.895139351851</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45987.895139351851</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45987.895139351851</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45987.895139351851</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45987.895139351851</v>
      </c>
      <c r="H41" s="38"/>
      <c r="I41" s="146" t="str">
        <f>IFERROR(VLOOKUP(D41,DB!A:F,6,0),"")</f>
        <v/>
      </c>
      <c r="J41" s="146" t="str">
        <f>IFERROR(VLOOKUP(D41,DB!A:G,7,0),"")</f>
        <v/>
      </c>
      <c r="K41" s="37"/>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45987.895139351851</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45987.895139351851</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45987.895139351851</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45987.895139351851</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45987.895139351851</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45987.895139351851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45987.895139351851</v>
      </c>
      <c r="H8" s="126"/>
      <c r="I8" s="124" t="str">
        <f>IFERROR(VLOOKUP(D8,DB!A:F,6,0),"")</f>
        <v/>
      </c>
      <c r="J8" s="124" t="str">
        <f>IFERROR(VLOOKUP(D8,DB!A:G,7,0),"")</f>
        <v/>
      </c>
      <c r="K8" s="127" t="s">
        <v>39123</v>
      </c>
      <c r="L8" s="128" t="str">
        <f>IFERROR(VLOOKUP(D8,DB!A:I,9,0),"")</f>
        <v/>
      </c>
    </row>
    <row r="9" spans="1:16382" ht="31.5" customHeight="1">
      <c r="A9" s="123"/>
      <c r="B9" s="124" t="str">
        <f>IFERROR(VLOOKUP(D9,DB!A:K,11,0),"")</f>
        <v/>
      </c>
      <c r="C9" s="125"/>
      <c r="D9" s="124"/>
      <c r="E9" s="106"/>
      <c r="F9" s="126"/>
      <c r="G9" s="72">
        <f ca="1">IFERROR(NOW()-F9,"-")</f>
        <v>45987.895139351851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45987.895139351851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45987.895139351851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45987.895139351851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45987.895139351851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45987.895139351851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45987.895139351851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45987.895139351851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45987.895139351851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45987.895139351851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45987.895139351851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45987.895139351851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45987.895139351851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45987.895139351851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45987.895139351851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45987.895139351851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45987.895139351851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45987.895139351851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45987.895139351851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45987.895139351851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45987.895139351851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45987.895139351851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45987.895139351851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45987.895139351851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45987.895139351851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45987.895139351851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45987.895139351851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45987.895139351851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45987.895139351851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45987.895139351851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45987.895139351851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45987.895139351851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45987.895139351851</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