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08" documentId="120_S{2AC9BD13-BADA-5192-A53E-5A8FF88502F6}" xr6:coauthVersionLast="47" xr6:coauthVersionMax="47" xr10:uidLastSave="{304DD526-537F-48A1-A58A-3FAEE3A26D7C}"/>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<sst xmlns="http://schemas.openxmlformats.org/spreadsheetml/2006/main" count="180290" uniqueCount="39131">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</sst>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315.73184560185473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45978.680271527781</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45978.680271527781</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45978.680271527781</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45978.680271527781</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45978.680271527781</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45978.680271527781</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45978.680271527781</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45978.680271527781</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45978.680271527781</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45978.680271527781</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45978.680271527781</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45978.680271527781</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45978.680271527781</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45978.680271527781</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45978.680271527781</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45978.680271527781</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45978.680271527781</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45978.680271527781</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45978.680271527781</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45978.680271527781</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45978.680271527781</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45978.680271527781</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45978.680271527781</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45978.680271527781</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45978.680271527781</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45978.680271527781</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45978.680271527781</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45978.680271527781</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45978.680271527781</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45978.680271527781</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45978.680271527781</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45978.680271527781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45978.680271527781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45978.680271527781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45978.680271527781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45978.680271527781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45978.680271527781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45978.680271527781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45978.680271527781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45978.680271527781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45978.680271527781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45978.680271527781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45978.680271527781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45978.680271527781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45978.680271527781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45978.680271527781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45978.680271527781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45978.680271527781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45978.680271527781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45978.680271527781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45978.680271527781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45978.680271527781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45978.680271527781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45978.680271527781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45978.680271527781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45978.680271527781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45978.680271527781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45978.680271527781</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45978.680271527781</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45978.680271527781</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45978.680271527781</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45978.680271527781</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45978.680271527781</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45978.680271527781</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45978.680271527781</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45978.680271527781</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45978.680271527781</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45978.680271527781</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45978.680271527781</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45978.680271527781</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153.6804335648194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2.243928935189615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5.7239120375015773E-2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45978.680271527781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45978.680271527781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45978.680271527781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45978.680271527781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45978.680271527781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45978.680271527781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45978.680271527781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45978.680271527781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45978.680271527781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45978.680271527781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45978.680271527781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45978.680271527781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45978.680271527781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45978.680271527781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45978.680271527781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45978.680271527781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45978.680271527781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45978.680271527781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45978.680271527781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45978.680271527781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45978.680271527781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45978.680271527781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45978.680271527781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45978.680271527781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45978.680271527781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45978.680271527781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45978.680271527781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45978.680271527781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45978.680271527781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45978.680271527781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45978.680271527781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45978.680271527781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45978.680271527781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45978.680271527781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45978.680271527781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45978.680271527781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45978.680271527781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45978.680271527781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45978.680271527781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45978.680271527781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45978.680271527781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45978.680271527781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45978.680271527781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45978.680271527781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45978.680271527781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45978.680271527781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45978.680271527781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45978.680271527781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45978.680271527781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45978.680271527781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45978.680271527781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45978.680271527781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45978.680271527781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45978.680271527781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45978.680271527781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45978.680271527781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45978.680271527781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45978.680271527781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45978.680271527781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45978.680271527781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45978.680271527781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45978.680271527781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45978.680271527781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45978.680271527781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45978.680271527781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45978.680271527781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45978.680271527781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45978.680271527781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45978.680271527781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45978.680271527781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45978.680271527781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45978.680271527781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45978.680271527781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45978.680271527781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45978.680271527781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45978.680271527781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45978.680271527781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45978.680271527781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45978.680271527781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45978.680271527781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45978.680271527781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45978.680271527781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45978.680271527781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45978.680271527781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45978.680271527781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45978.680271527781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45978.680271527781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45978.680271527781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45978.680271527781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45978.680271527781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45978.680271527781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45978.680271527781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45978.680271527781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45978.680271527781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45978.680271527781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45978.680271527781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45978.680271527781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45978.680271527781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45978.680271527781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45978.680271527781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45978.680271527781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45978.680271527781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45978.680271527781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45978.680271527781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45978.680271527781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45978.680271527781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45978.680271527781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45978.680271527781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45978.680271527781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45978.680271527781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45978.680271527781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45978.680271527781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45978.680271527781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45978.680271527781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45978.680271527781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45978.680271527781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45978.680271527781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45978.680271527781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45978.680271527781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45978.680271527781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45978.680271527781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45978.680271527781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45978.680271527781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45978.680271527781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45978.680271527781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45978.680271527781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45978.680271527781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45978.680271527781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45978.680271527781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45978.680271527781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45978.680271527781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45978.680271527781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45978.680271527781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45978.680271527781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45978.680271527781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45978.680271527781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45978.680271527781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45978.680271527781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45978.680271527781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45978.680271527781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45978.680271527781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45978.680271527781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45978.680271527781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45978.680271527781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45978.680271527781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45978.680271527781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45978.680271527781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45978.680271527781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45978.680271527781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45978.680271527781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45978.680271527781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45978.680271527781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45978.680271527781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45978.680271527781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45978.680271527781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45978.680271527781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45978.680271527781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45978.680271527781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45978.680271527781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45978.680271527781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45978.680271527781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45978.680271527781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45978.680271527781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45978.680271527781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45978.680271527781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45978.680271527781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45978.680271527781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45978.680271527781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45978.680271527781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45978.680271527781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45978.680271527781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45978.680271527781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45978.680271527781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45978.680271527781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45978.680271527781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45978.680271527781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45978.680271527781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45978.680271527781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45978.680271527781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45978.680271527781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45978.680271527781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45978.680271527781</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45978.680271527781</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45978.680271527781</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45978.680271527781</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45978.680271527781</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45978.680271527781</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45978.680271527781</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45978.680271527781</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45978.680271527781</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45978.680271527781</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45978.680271527781</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45978.680271527781</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45978.680271527781</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45978.680271527781</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45978.680271527781</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45978.680271527781</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45978.680271527781</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45978.680271527781</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45978.680271527781</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45978.680271527781</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45978.680271527781</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45978.680271527781</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tabSelected="1" workbookViewId="0">
      <selection activeCell="I9" sqref="I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45978.680271527781</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25701</v>
      </c>
      <c r="E3" s="18"/>
      <c r="F3" s="20"/>
      <c r="G3" s="21">
        <f t="shared" ca="1" si="0"/>
        <v>45978.680271527781</v>
      </c>
      <c r="H3" s="22">
        <v>45978.655509259261</v>
      </c>
      <c r="I3" s="19" t="str">
        <f>IFERROR(VLOOKUP(D3,DB!A:F,6,0),"")</f>
        <v>SCECO</v>
      </c>
      <c r="J3" s="18" t="str">
        <f>IFERROR(VLOOKUP(D3,DB!A:G,7,0),"")</f>
        <v>Dead</v>
      </c>
      <c r="K3" s="45"/>
      <c r="L3" s="23" t="str">
        <f>IFERROR(VLOOKUP(D3,DB!A:I,9,0),"")</f>
        <v>Latis</v>
      </c>
    </row>
    <row r="4" spans="1:13" ht="15" customHeight="1">
      <c r="A4" s="19"/>
      <c r="B4" s="61" t="str">
        <f>IFERROR(VLOOKUP(D4,DB!A:K,11,0),"")</f>
        <v/>
      </c>
      <c r="C4" s="18"/>
      <c r="D4" s="18"/>
      <c r="E4" s="18"/>
      <c r="F4" s="20"/>
      <c r="G4" s="21">
        <f t="shared" ca="1" si="0"/>
        <v>45978.680271527781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45978.680271527781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45978.680271527781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45978.680271527781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45978.680271527781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45978.680271527781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45978.680271527781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45978.680271527781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45978.680271527781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45978.680271527781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45978.680271527781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45978.680271527781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45978.680271527781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45978.680271527781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45978.680271527781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45978.680271527781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45978.680271527781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45978.680271527781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45978.680271527781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45978.680271527781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45978.680271527781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45978.680271527781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45978.680271527781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45978.680271527781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45978.680271527781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45978.680271527781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45978.680271527781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45978.680271527781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45978.680271527781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45978.680271527781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45978.680271527781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45978.680271527781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45978.680271527781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45978.680271527781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45978.680271527781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45978.680271527781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45978.680271527781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45978.680271527781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45978.680271527781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45978.680271527781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45978.680271527781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45978.680271527781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45978.680271527781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45978.680271527781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45978.680271527781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45978.680271527781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45978.680271527781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45978.680271527781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45978.680271527781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45978.680271527781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45978.680271527781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45978.680271527781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45978.680271527781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45978.680271527781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45978.680271527781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45978.680271527781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45978.680271527781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45978.680271527781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45978.680271527781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45978.680271527781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45978.680271527781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45978.680271527781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45978.680271527781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45978.680271527781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45978.680271527781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45978.680271527781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45978.680271527781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45978.680271527781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45978.680271527781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45978.680271527781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45978.680271527781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45978.680271527781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45978.680271527781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45978.680271527781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45978.680271527781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45978.680271527781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45978.680271527781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45978.680271527781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45978.680271527781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45978.680271527781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45978.680271527781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45978.680271527781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45978.680271527781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45978.680271527781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45978.680271527781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45978.680271527781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45978.680271527781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45978.680271527781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45978.680271527781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45978.680271527781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45978.680271527781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45978.680271527781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45978.680271527781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45978.680271527781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45978.680271527781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45978.680271527781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45978.680271527781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45978.680271527781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45978.680271527781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45978.680271527781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45978.680271527781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45978.680271527781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45978.680271527781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45978.680271527781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45978.680271527781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45978.680271527781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45978.680271527781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45978.680271527781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45978.680271527781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45978.680271527781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45978.680271527781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45978.680271527781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45978.680271527781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45978.680271527781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45978.680271527781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45978.680271527781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45978.680271527781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45978.680271527781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45978.680271527781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45978.680271527781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45978.680271527781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45978.680271527781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45978.680271527781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45978.680271527781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45978.680271527781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45978.680271527781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45978.680271527781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45978.680271527781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45978.680271527781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45978.680271527781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45978.680271527781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45978.680271527781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45978.680271527781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45978.680271527781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45978.680271527781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45978.680271527781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45978.680271527781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45978.680271527781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45978.680271527781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45978.680271527781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45978.680271527781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45978.680271527781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45978.680271527781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45978.680271527781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45978.680271527781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45978.680271527781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45978.680271527781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45978.680271527781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45978.680271527781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45978.680271527781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45978.680271527781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45978.680271527781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45978.680271527781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45978.680271527781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45978.680271527781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45978.680271527781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45978.680271527781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45978.680271527781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45978.680271527781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45978.680271527781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45978.680271527781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45978.680271527781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45978.680271527781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45978.680271527781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45978.680271527781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45978.680271527781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45978.680271527781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45978.680271527781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45978.680271527781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45978.680271527781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45978.680271527781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45978.680271527781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45978.680271527781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45978.680271527781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45978.680271527781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45978.680271527781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45978.680271527781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45978.680271527781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45978.680271527781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45978.680271527781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45978.680271527781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45978.680271527781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45978.680271527781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45978.680271527781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45978.680271527781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45978.680271527781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45978.680271527781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45978.680271527781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45978.680271527781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45978.680271527781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45978.680271527781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45978.680271527781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45978.680271527781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45978.680271527781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45978.680271527781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45978.680271527781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45978.680271527781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45978.680271527781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45978.680271527781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45978.680271527781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45978.680271527781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45978.680271527781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45978.680271527781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45978.680271527781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45978.680271527781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45978.680271527781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45978.680271527781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45978.680271527781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45978.680271527781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45978.680271527781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45978.680271527781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45978.680271527781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45978.680271527781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45978.680271527781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45978.680271527781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45978.680271527781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45978.680271527781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45978.680271527781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45978.680271527781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45978.680271527781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45978.680271527781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45978.680271527781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45978.680271527781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45978.680271527781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45978.680271527781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45978.680271527781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45978.680271527781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45978.680271527781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45978.680271527781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45978.680271527781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45978.680271527781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45978.680271527781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45978.680271527781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45978.680271527781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45978.680271527781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45978.680271527781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45978.680271527781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45978.680271527781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45978.680271527781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45978.680271527781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45978.680271527781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45978.680271527781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45978.680271527781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45978.680271527781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45978.680271527781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45978.680271527781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45978.680271527781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45978.680271527781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45978.680271527781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45978.680271527781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45978.680271527781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45978.680271527781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45978.680271527781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45978.680271527781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45978.680271527781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45978.680271527781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45978.680271527781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45978.680271527781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45978.680271527781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45978.680271527781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45978.680271527781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45978.680271527781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45978.680271527781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45978.680271527781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45978.680271527781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45978.680271527781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45978.680271527781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45978.680271527781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45978.680271527781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45978.680271527781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45978.680271527781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45978.680271527781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45978.680271527781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45978.680271527781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45978.680271527781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45978.680271527781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45978.680271527781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45978.680271527781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45978.680271527781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45978.680271527781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45978.680271527781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45978.680271527781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45978.680271527781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45978.680271527781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45978.680271527781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45978.680271527781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45978.680271527781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45978.680271527781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45978.680271527781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45978.680271527781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45978.680271527781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45978.680271527781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45978.680271527781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45978.680271527781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45978.680271527781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45978.680271527781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45978.680271527781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45978.680271527781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45978.680271527781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45978.680271527781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45978.680271527781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45978.680271527781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45978.680271527781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45978.680271527781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45978.680271527781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45978.680271527781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45978.680271527781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45978.680271527781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45978.680271527781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45978.680271527781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45978.680271527781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45978.680271527781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45978.680271527781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45978.680271527781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45978.680271527781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45978.680271527781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45978.680271527781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45978.680271527781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45978.680271527781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45978.680271527781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45978.680271527781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45978.680271527781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45978.680271527781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45978.680271527781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45978.680271527781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45978.680271527781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45978.680271527781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45978.680271527781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45978.680271527781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45978.680271527781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45978.680271527781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45978.680271527781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45978.680271527781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45978.680271527781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45978.680271527781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45978.680271527781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45978.680271527781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45978.680271527781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45978.680271527781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45978.680271527781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45978.680271527781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45978.680271527781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45978.680271527781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45978.680271527781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45978.680271527781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45978.680271527781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45978.680271527781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45978.680271527781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45978.680271527781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45978.680271527781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45978.680271527781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45978.680271527781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45978.680271527781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45978.680271527781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45978.680271527781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45978.680271527781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45978.680271527781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45978.680271527781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45978.680271527781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45978.680271527781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45978.680271527781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45978.680271527781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45978.680271527781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45978.680271527781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45978.680271527781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45978.680271527781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45978.680271527781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45978.680271527781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45978.680271527781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45978.680271527781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45978.680271527781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45978.680271527781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45978.680271527781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45978.680271527781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45978.680271527781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45978.680271527781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45978.680271527781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45978.680271527781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45978.680271527781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45978.680271527781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45978.680271527781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45978.680271527781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45978.680271527781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45978.680271527781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45978.680271527781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45978.680271527781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45978.680271527781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45978.680271527781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45978.680271527781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45978.680271527781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45978.680271527781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45978.680271527781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45978.680271527781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45978.680271527781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45978.680271527781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45978.680271527781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45978.680271527781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45978.680271527781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45978.680271527781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45978.680271527781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45978.680271527781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45978.680271527781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45978.680271527781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45978.680271527781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45978.680271527781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45978.680271527781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45978.680271527781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45978.680271527781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45978.680271527781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45978.680271527781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45978.680271527781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45978.680271527781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45978.680271527781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45978.680271527781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45978.680271527781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45978.680271527781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45978.680271527781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45978.680271527781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45978.680271527781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45978.680271527781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45978.680271527781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45978.680271527781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45978.680271527781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45978.680271527781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45978.680271527781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45978.680271527781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45978.680271527781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45978.680271527781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45978.680271527781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45978.680271527781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45978.680271527781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45978.680271527781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45978.680271527781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45978.680271527781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45978.680271527781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45978.680271527781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45978.680271527781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45978.680271527781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45978.680271527781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45978.680271527781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45978.680271527781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45978.680271527781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45978.680271527781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45978.680271527781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45978.680271527781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45978.680271527781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45978.680271527781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45978.680271527781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45978.680271527781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45978.680271527781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45978.680271527781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45978.680271527781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45978.680271527781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45978.680271527781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45978.680271527781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45978.680271527781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45978.680271527781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45978.680271527781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45978.680271527781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45978.680271527781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45978.680271527781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45978.680271527781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45978.680271527781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45978.680271527781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45978.680271527781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45978.680271527781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45978.680271527781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45978.680271527781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45978.680271527781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45978.680271527781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45978.680271527781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45978.680271527781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45978.680271527781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45978.680271527781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45978.680271527781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45978.680271527781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45978.680271527781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45978.680271527781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45978.680271527781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45978.680271527781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45978.680271527781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45978.680271527781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45978.680271527781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45978.680271527781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45978.680271527781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45978.680271527781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45978.680271527781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45978.680271527781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45978.680271527781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45978.680271527781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45978.680271527781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45978.680271527781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45978.680271527781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45978.680271527781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45978.680271527781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45978.680271527781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45978.680271527781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45978.680271527781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45978.680271527781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45978.680271527781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45978.680271527781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45978.680271527781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45978.680271527781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45978.680271527781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45978.680271527781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45978.680271527781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45978.680271527781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45978.680271527781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45978.680271527781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45978.680271527781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45978.680271527781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45978.680271527781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45978.680271527781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45978.680271527781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45978.680271527781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45978.680271527781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45978.680271527781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45978.680271527781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45978.680271527781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45978.680271527781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45978.680271527781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45978.680271527781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45978.680271527781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45978.680271527781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45978.680271527781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45978.680271527781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45978.680271527781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45978.680271527781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45978.680271527781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45978.680271527781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45978.680271527781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45978.680271527781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45978.680271527781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45978.680271527781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45978.680271527781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45978.680271527781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45978.680271527781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45978.680271527781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45978.680271527781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45978.680271527781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45978.680271527781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45978.680271527781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45978.680271527781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45978.680271527781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45978.680271527781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45978.680271527781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45978.680271527781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45978.680271527781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45978.680271527781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45978.680271527781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45978.680271527781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45978.680271527781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45978.680271527781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45978.680271527781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45978.680271527781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45978.680271527781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45978.680271527781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45978.680271527781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45978.680271527781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45978.680271527781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45978.680271527781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45978.680271527781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45978.680271527781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45978.680271527781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45978.680271527781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45978.680271527781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45978.680271527781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45978.680271527781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45978.680271527781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45978.680271527781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45978.680271527781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45978.680271527781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45978.680271527781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45978.680271527781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45978.680271527781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45978.680271527781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45978.680271527781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45978.680271527781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45978.680271527781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45978.680271527781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45978.680271527781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45978.680271527781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45978.680271527781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45978.680271527781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45978.680271527781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45978.680271527781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45978.680271527781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45978.680271527781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45978.680271527781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45978.680271527781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45978.680271527781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45978.680271527781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45978.680271527781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45978.680271527781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45978.680271527781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45978.680271527781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45978.680271527781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45978.680271527781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45978.680271527781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45978.680271527781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45978.680271527781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45978.680271527781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45978.680271527781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45978.680271527781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45978.680271527781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45978.680271527781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45978.680271527781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45978.680271527781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45978.680271527781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45978.680271527781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45978.680271527781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45978.680271527781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45978.680271527781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45978.680271527781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45978.680271527781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45978.680271527781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45978.680271527781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45978.680271527781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45978.680271527781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45978.680271527781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45978.680271527781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45978.680271527781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45978.680271527781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45978.680271527781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45978.680271527781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45978.680271527781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45978.680271527781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45978.680271527781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45978.680271527781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45978.680271527781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45978.680271527781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45978.680271527781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45978.680271527781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45978.680271527781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45978.680271527781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45978.680271527781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45978.680271527781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45978.680271527781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45978.680271527781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45978.680271527781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45978.680271527781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45978.680271527781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45978.680271527781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45978.680271527781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45978.680271527781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45978.680271527781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45978.680271527781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45978.680271527781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45978.680271527781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45978.680271527781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45978.680271527781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45978.680271527781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45978.680271527781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45978.680271527781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45978.680271527781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45978.680271527781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45978.680271527781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45978.680271527781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45978.680271527781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45978.680271527781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45978.680271527781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45978.680271527781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45978.680271527781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45978.680271527781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45978.680271527781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45978.680271527781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45978.680271527781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45978.680271527781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45978.680271527781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45978.680271527781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45978.680271527781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45978.680271527781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45978.680271527781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45978.680271527781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45978.680271527781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45978.680271527781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45978.680271527781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45978.680271527781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45978.680271527781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45978.680271527781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45978.680271527781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45978.680271527781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45978.680271527781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45978.680271527781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45978.680271527781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45978.680271527781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45978.680271527781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45978.680271527781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45978.680271527781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45978.680271527781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45978.680271527781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45978.680271527781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45978.680271527781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45978.680271527781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45978.680271527781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45978.680271527781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45978.680271527781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45978.680271527781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45978.680271527781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45978.680271527781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45978.680271527781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45978.680271527781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45978.680271527781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45978.680271527781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45978.680271527781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45978.680271527781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45978.680271527781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45978.680271527781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45978.680271527781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45978.680271527781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45978.680271527781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45978.680271527781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45978.680271527781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45978.680271527781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45978.680271527781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45978.680271527781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45978.680271527781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45978.680271527781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45978.680271527781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45978.680271527781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45978.680271527781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45978.680271527781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45978.680271527781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45978.680271527781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45978.680271527781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45978.680271527781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45978.680271527781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45978.680271527781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45978.680271527781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45978.680271527781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45978.680271527781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45978.680271527781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45978.680271527781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45978.680271527781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45978.680271527781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45978.680271527781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45978.680271527781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45978.680271527781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45978.680271527781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45978.680271527781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45978.680271527781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45978.680271527781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45978.680271527781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45978.680271527781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45978.680271527781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45978.680271527781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45978.680271527781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45978.680271527781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45978.680271527781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45978.680271527781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45978.680271527781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45978.680271527781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45978.680271527781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45978.680271527781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45978.680271527781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45978.680271527781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45978.680271527781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45978.680271527781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45978.680271527781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45978.680271527781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45978.680271527781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45978.680271527781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45978.680271527781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45978.680271527781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45978.680271527781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45978.680271527781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45978.680271527781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45978.680271527781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45978.680271527781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45978.680271527781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45978.680271527781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45978.680271527781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45978.680271527781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45978.680271527781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45978.680271527781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45978.680271527781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45978.680271527781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45978.680271527781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45978.680271527781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45978.680271527781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45978.680271527781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45978.680271527781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45978.680271527781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45978.680271527781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45978.680271527781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45978.680271527781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45978.680271527781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45978.680271527781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45978.680271527781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45978.680271527781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45978.680271527781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45978.680271527781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45978.680271527781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45978.680271527781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45978.680271527781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45978.680271527781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45978.680271527781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45978.680271527781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45978.680271527781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45978.680271527781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45978.680271527781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45978.680271527781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45978.680271527781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45978.680271527781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45978.680271527781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45978.680271527781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45978.680271527781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45978.680271527781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45978.680271527781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45978.680271527781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45978.680271527781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45978.680271527781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45978.680271527781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45978.680271527781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45978.680271527781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45978.680271527781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45978.680271527781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45978.680271527781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45978.680271527781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45978.680271527781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45978.680271527781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45978.680271527781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45978.680271527781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45978.680271527781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45978.680271527781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45978.680271527781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45978.680271527781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45978.680271527781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45978.680271527781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45978.680271527781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45978.680271527781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45978.680271527781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45978.680271527781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45978.680271527781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45978.680271527781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45978.680271527781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45978.680271527781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45978.680271527781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45978.680271527781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45978.680271527781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45978.680271527781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45978.680271527781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45978.680271527781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45978.680271527781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45978.680271527781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45978.680271527781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45978.680271527781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45978.680271527781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45978.680271527781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45978.680271527781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45978.680271527781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45978.680271527781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45978.680271527781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45978.680271527781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45978.680271527781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45978.680271527781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45978.680271527781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45978.680271527781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45978.680271527781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45978.680271527781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45978.680271527781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45978.680271527781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45978.680271527781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45978.680271527781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45978.680271527781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45978.680271527781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45978.680271527781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45978.680271527781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45978.680271527781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45978.680271527781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45978.680271527781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45978.680271527781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45978.680271527781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45978.680271527781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45978.680271527781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45978.680271527781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45978.680271527781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45978.680271527781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45978.680271527781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45978.680271527781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45978.680271527781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45978.680271527781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45978.680271527781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45978.680271527781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45978.680271527781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45978.680271527781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45978.680271527781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45978.680271527781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45978.680271527781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45978.680271527781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45978.680271527781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45978.680271527781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45978.680271527781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45978.680271527781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45978.680271527781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45978.680271527781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45978.680271527781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45978.680271527781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45978.680271527781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45978.680271527781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45978.680271527781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45978.680271527781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45978.680271527781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45978.680271527781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45978.680271527781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45978.680271527781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45978.680271527781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45978.680271527781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45978.680271527781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45978.680271527781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45978.680271527781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45978.680271527781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45978.680271527781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45978.680271527781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45978.680271527781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45978.680271527781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45978.680271527781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45978.680271527781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45978.680271527781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45978.680271527781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45978.680271527781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45978.680271527781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45978.680271527781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45978.680271527781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45978.680271527781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45978.680271527781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45978.680271527781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45978.680271527781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45978.680271527781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45978.680271527781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45978.680271527781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45978.680271527781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45978.680271527781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45978.680271527781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45978.680271527781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45978.680271527781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45978.680271527781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45978.680271527781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45978.680271527781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45978.680271527781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45978.680271527781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45978.680271527781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45978.680271527781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45978.680271527781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45978.680271527781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45978.680271527781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45978.680271527781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45978.680271527781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45978.680271527781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45978.680271527781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45978.680271527781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45978.680271527781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45978.680271527781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45978.680271527781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45978.680271527781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45978.680271527781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45978.680271527781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45978.680271527781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45978.680271527781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45978.680271527781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45978.680271527781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45978.680271527781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45978.680271527781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45978.680271527781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45978.680271527781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45978.680271527781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45978.680271527781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45978.680271527781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45978.680271527781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45978.680271527781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45978.680271527781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45978.680271527781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45978.680271527781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45978.680271527781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45978.680271527781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45978.680271527781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45978.680271527781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45978.680271527781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45978.680271527781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45978.680271527781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45978.680271527781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45978.680271527781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45978.680271527781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45978.680271527781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45978.680271527781</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275.19955393518467</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0.16477384259633254</v>
      </c>
      <c r="H3" s="95">
        <v>45978.208923611113</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1</v>
      </c>
      <c r="D4" s="91" t="s">
        <v>30502</v>
      </c>
      <c r="E4" s="94" t="s">
        <v>39021</v>
      </c>
      <c r="F4" s="95">
        <v>45978.578518518516</v>
      </c>
      <c r="G4" s="96">
        <f ca="1">IFERROR(NOW()-F4,"")</f>
        <v>0.10175300926493946</v>
      </c>
      <c r="H4" s="95">
        <v>45978.578472222223</v>
      </c>
      <c r="I4" s="113" t="str">
        <f>IFERROR(VLOOKUP(D4,DB!A:F,6,0),"")</f>
        <v>SCECO</v>
      </c>
      <c r="J4" s="113" t="str">
        <f>IFERROR(VLOOKUP(D4,DB!A:G,7,0),"")</f>
        <v>Dead+In progress</v>
      </c>
      <c r="K4" s="97" t="s">
        <v>39118</v>
      </c>
      <c r="L4" s="91" t="str">
        <f>IFERROR(VLOOKUP(D4,DB!A:I,9,0),"")</f>
        <v>Latis</v>
      </c>
    </row>
    <row r="5" spans="1:16" ht="15" customHeight="1">
      <c r="A5" s="113" t="s">
        <v>39119</v>
      </c>
      <c r="B5" s="113" t="str">
        <f>IFERROR(VLOOKUP(D5,DB!A:K,11,0),"")</f>
        <v>R4</v>
      </c>
      <c r="C5" s="93">
        <v>1</v>
      </c>
      <c r="D5" s="91" t="s">
        <v>34889</v>
      </c>
      <c r="E5" s="94" t="s">
        <v>39021</v>
      </c>
      <c r="F5" s="95"/>
      <c r="G5" s="96">
        <f ca="1">IFERROR(NOW()-F5,"")</f>
        <v>45978.680271527781</v>
      </c>
      <c r="H5" s="95">
        <v>45978.613819444443</v>
      </c>
      <c r="I5" s="113" t="str">
        <f>IFERROR(VLOOKUP(D5,DB!A:F,6,0),"")</f>
        <v>SCECO</v>
      </c>
      <c r="J5" s="113" t="str">
        <f>IFERROR(VLOOKUP(D5,DB!A:G,7,0),"")</f>
        <v>Vandalized</v>
      </c>
      <c r="K5" s="97" t="s">
        <v>39120</v>
      </c>
      <c r="L5" s="91" t="str">
        <f>IFERROR(VLOOKUP(D5,DB!A:I,9,0),"")</f>
        <v>Latis</v>
      </c>
    </row>
    <row r="6" spans="1:16" ht="15" customHeight="1">
      <c r="A6" s="113"/>
      <c r="B6" s="113" t="str">
        <f>IFERROR(VLOOKUP(D6,DB!A:K,11,0),"")</f>
        <v/>
      </c>
      <c r="C6" s="93"/>
      <c r="D6" s="91"/>
      <c r="E6" s="94"/>
      <c r="F6" s="95"/>
      <c r="G6" s="96">
        <f ca="1">IFERROR(NOW()-F6,"")</f>
        <v>45978.680271527781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45978.680271527781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45978.680271527781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45978.680271527781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45978.680271527781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45978.680271527781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45978.680271527781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45978.680271527781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45978.680271527781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45978.680271527781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45978.680271527781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45978.680271527781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45978.680271527781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45978.680271527781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45978.680271527781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45978.680271527781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45978.680271527781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45978.680271527781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45978.680271527781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45978.680271527781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45978.680271527781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45978.680271527781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45978.680271527781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45978.680271527781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45978.680271527781</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86.848211342592549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52.491394212964224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30.019160416668456</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6">
        <v>45977.514803240738</v>
      </c>
      <c r="G5" s="111">
        <f t="shared" ref="G5:G8" ca="1" si="2">IFERROR(NOW()-F5,"")</f>
        <v>1.1654682870430406</v>
      </c>
      <c r="H5" s="136">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09">
        <f t="shared" ca="1" si="2"/>
        <v>45978.680271527781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45978.680271527781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45978.680271527781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45978.680271527781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45978.680271527781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45978.680271527781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45978.680271527781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45978.680271527781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45978.680271527781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45978.680271527781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45978.680271527781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45978.680271527781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45978.680271527781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45978.680271527781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45978.680271527781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45978.680271527781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45978.680271527781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45978.680271527781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45978.680271527781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45978.680271527781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45978.680271527781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45978.680271527781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45978.680271527781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45978.680271527781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45978.680271527781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45978.680271527781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45978.680271527781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45978.680271527781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45978.680271527781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45978.680271527781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45978.680271527781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45978.680271527781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45978.680271527781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45978.680271527781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45978.680271527781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45978.680271527781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45978.680271527781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45978.680271527781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45978.680271527781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45978.680271527781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45978.680271527781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45978.680271527781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45978.680271527781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45978.680271527781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45978.680271527781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45978.680271527781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45978.680271527781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45978.680271527781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45978.680271527781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45978.680271527781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45978.680271527781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45978.680271527781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45978.680271527781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45978.680271527781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45978.680271527781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45978.680271527781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45978.680271527781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45978.680271527781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45978.680271527781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45978.680271527781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45978.680271527781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45978.680271527781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45978.680271527781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45978.680271527781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45978.680271527781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45978.680271527781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45978.680271527781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45978.680271527781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45978.680271527781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45978.680271527781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45978.680271527781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45978.680271527781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45978.680271527781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45978.680271527781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45978.680271527781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45978.680271527781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45978.680271527781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45978.680271527781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45978.680271527781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45978.680271527781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45978.680271527781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45978.680271527781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45978.680271527781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45978.680271527781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45978.680271527781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45978.680271527781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45978.680271527781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45978.680271527781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45978.680271527781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45978.680271527781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45978.680271527781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45978.680271527781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45978.680271527781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45978.680271527781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45978.680271527781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45978.680271527781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45978.680271527781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45978.680271527781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45978.680271527781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45978.680271527781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45978.680271527781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45978.680271527781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45978.680271527781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45978.680271527781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45978.680271527781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45978.680271527781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45978.680271527781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45978.680271527781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45978.680271527781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45978.680271527781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45978.680271527781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45978.680271527781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45978.680271527781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45978.680271527781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45978.680271527781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45978.680271527781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45978.680271527781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45978.680271527781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45978.680271527781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45978.680271527781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45978.680271527781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45978.680271527781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45978.680271527781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45978.680271527781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45978.680271527781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45978.680271527781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45978.680271527781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45978.680271527781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45978.680271527781</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45978.680271527781</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45978.680271527781</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45978.680271527781</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45978.680271527781</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45978.680271527781</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45978.680271527781</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45978.680271527781</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45978.680271527781</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45978.680271527781</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45978.680271527781</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45978.680271527781</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45978.680271527781</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45978.680271527781</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45978.680271527781</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45978.680271527781</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45978.680271527781</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45978.680271527781</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45978.680271527781</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45978.680271527781</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45978.680271527781</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45978.680271527781</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34529</v>
      </c>
      <c r="E2" s="109" t="s">
        <v>39100</v>
      </c>
      <c r="F2" s="121">
        <v>45978.650567129633</v>
      </c>
      <c r="G2" s="104">
        <f t="shared" ref="G2:G54" ca="1" si="0">IFERROR(NOW()-F2,"-")</f>
        <v>2.9704398148169275E-2</v>
      </c>
      <c r="H2" s="121">
        <v>45978.650567129633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45978.680271527781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45978.680271527781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45978.680271527781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45978.680271527781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45978.680271527781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45978.680271527781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45978.680271527781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45978.680271527781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45978.680271527781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45978.680271527781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45978.680271527781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45978.680271527781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45978.680271527781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45978.680271527781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45978.680271527781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45978.680271527781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45978.680271527781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45978.680271527781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45978.680271527781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45978.680271527781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45978.680271527781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45978.680271527781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45978.680271527781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45978.680271527781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45978.680271527781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45978.680271527781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45978.680271527781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45978.680271527781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45978.680271527781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45978.680271527781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45978.680271527781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45978.680271527781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45978.680271527781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45978.680271527781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45978.680271527781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45978.680271527781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45978.680271527781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45978.680271527781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45978.680271527781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45978.680271527781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45978.680271527781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45978.680271527781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45978.680271527781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45978.680271527781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45978.680271527781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45978.680271527781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45978.680271527781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45978.680271527781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45978.680271527781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45978.680271527781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45978.680271527781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45978.680271527781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45978.680271527781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45978.680271527781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45978.680271527781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45978.680271527781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45978.680271527781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45978.680271527781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45978.680271527781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45978.680271527781</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45978.680271527781</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45978.680271527781</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45978.680271527781</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45978.680271527781</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45978.680271527781</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45978.680271527781</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45978.680271527781</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45978.680271527781</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45978.680271527781</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45978.680271527781</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45978.680271527781</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45978.680271527781</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45978.680271527781</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45978.680271527781</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45978.680271527781</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45978.680271527781</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45978.680271527781</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45978.680271527781</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45978.680271527781</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45978.680271527781</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45978.680271527781</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45978.680271527781</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45978.680271527781</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45978.680271527781</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45978.680271527781</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45978.680271527781</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