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423" documentId="120_S{2AC9BD13-BADA-5192-A53E-5A8FF88502F6}" xr6:coauthVersionLast="47" xr6:coauthVersionMax="47" xr10:uidLastSave="{A2559AFA-9FFD-4EC8-97CE-188A8671B50A}"/>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B3" i="9"/>
  <c r="I3" i="9"/>
  <c r="J3" i="9"/>
  <c r="L3" i="9"/>
  <c r="B4" i="9"/>
  <c r="I4" i="9"/>
  <c r="L4" i="9"/>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L6" i="5"/>
  <c r="L7" i="5"/>
  <c r="L8" i="5"/>
  <c r="J6" i="5"/>
  <c r="J7" i="5"/>
  <c r="J8" i="5"/>
  <c r="I6" i="5"/>
  <c r="I7" i="5"/>
  <c r="I8" i="5"/>
  <c r="G6" i="5"/>
  <c r="G7" i="5"/>
  <c r="G8" i="5"/>
  <c r="B6" i="5"/>
  <c r="B7" i="5"/>
  <c r="B8" i="5"/>
  <c r="L2"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J2"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I2"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B2"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alcChain>
</file>

<file path=xl/sharedStrings.xml><?xml version="1.0" encoding="utf-8"?>
<sst xmlns="http://schemas.openxmlformats.org/spreadsheetml/2006/main" count="181593" uniqueCount="39212">
  <si>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</si>
  <si>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</si>
  <si>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</si>
  <si>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</si>
  <si>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</si>
  <si>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</si>
  <si>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</si>
  <si>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</si>
  <si>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</si>
  <si>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</si>
  <si>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</si>
  <si>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</si>
  <si>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</si>
  <si>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</si>
  <si>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</si>
  <si>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</si>
  <si>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</si>
  <si>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</si>
  <si>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</si>
  <si>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</si>
  <si>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</si>
  <si>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</si>
  <si>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</si>
  <si>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</si>
  <si>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</si>
  <si>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</si>
  <si>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</si>
  <si>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</si>
  <si>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</si>
  <si>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</si>
  <si>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</si>
  <si>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</si>
  <si>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</si>
  <si>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</si>
  <si>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</si>
  <si>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</si>
  <si>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</si>
  <si>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</si>
  <si>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</si>
  <si>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</si>
  <si>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</si>
  <si>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</si>
  <si>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</si>
  <si>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</si>
  <si>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</si>
  <si>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</si>
  <si>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</si>
  <si>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</si>
  <si>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</si>
  <si>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</si>
  <si>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</si>
  <si>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</si>
  <si>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</si>
  <si>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</si>
  <si>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</si>
  <si>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</si>
  <si>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</si>
  <si>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</si>
  <si>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</si>
  <si>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</si>
  <si>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</si>
  <si>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</si>
  <si>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</si>
  <si>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</si>
  <si>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</si>
  <si>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</si>
  <si>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</si>
  <si>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</si>
  <si>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</si>
  <si>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</si>
  <si>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</si>
  <si>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</si>
  <si>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</si>
  <si>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</si>
  <si>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</si>
  <si>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</si>
  <si>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</si>
  <si>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</si>
  <si>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</si>
  <si>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</si>
  <si>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</si>
  <si>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</si>
  <si>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</si>
  <si>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</si>
  <si>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</si>
  <si>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</si>
  <si>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</si>
  <si>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</si>
  <si>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</si>
  <si>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</si>
  <si>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</si>
  <si>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</si>
  <si>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</si>
  <si>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</si>
  <si>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</si>
  <si>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</si>
  <si>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</si>
  <si>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</si>
  <si>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</si>
  <si>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</si>
  <si>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</si>
  <si>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</si>
  <si>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</si>
  <si>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</si>
  <si>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</si>
  <si>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</si>
  <si>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</si>
  <si>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</si>
  <si>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</si>
  <si>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</si>
  <si>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</si>
  <si>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</si>
  <si>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</si>
  <si>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</si>
  <si>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</si>
  <si>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</si>
  <si>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</si>
  <si>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</si>
  <si>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</si>
  <si>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</si>
  <si>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</si>
  <si>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</si>
  <si>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</si>
  <si>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</si>
  <si>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</si>
  <si>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</si>
  <si>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</si>
  <si>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</si>
  <si>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</si>
  <si>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</si>
  <si>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</si>
  <si>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</si>
  <si>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</si>
  <si>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</si>
  <si>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</si>
  <si>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</si>
  <si>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</si>
  <si>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</si>
  <si>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</si>
  <si>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</si>
  <si>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</si>
  <si>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</si>
  <si>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</si>
  <si>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</si>
  <si>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</si>
  <si>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</si>
  <si>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</si>
  <si>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</si>
  <si>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</si>
  <si>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</si>
  <si>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</si>
  <si>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</si>
  <si>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</si>
  <si>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</si>
  <si>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</si>
  <si>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</si>
  <si>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</si>
  <si>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</si>
  <si>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</si>
  <si>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</si>
  <si>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</si>
  <si>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</si>
  <si>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</si>
  <si>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</si>
  <si>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</si>
  <si>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</si>
  <si>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</si>
  <si>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</si>
  <si>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</si>
  <si>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</si>
  <si>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</si>
  <si>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</si>
  <si>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</si>
  <si>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</si>
  <si>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</si>
  <si>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</si>
  <si>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</si>
  <si>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</si>
  <si>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</si>
  <si>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</si>
  <si>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</si>
  <si>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</si>
  <si>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</si>
  <si>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</si>
  <si>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</si>
  <si>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</si>
  <si>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</si>
  <si>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</si>
  <si>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</si>
  <si>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</si>
  <si>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</si>
  <si>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</si>
  <si>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</si>
  <si>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</si>
  <si>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</si>
  <si>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</si>
  <si>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</si>
  <si>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</si>
  <si>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</si>
  <si>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</si>
  <si>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</si>
  <si>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</si>
  <si>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</si>
  <si>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</si>
  <si>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</si>
  <si>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</si>
  <si>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</si>
  <si>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</si>
  <si>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</si>
  <si>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</si>
  <si>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</si>
  <si>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</si>
  <si>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</si>
  <si>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</si>
  <si>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</si>
  <si>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</si>
  <si>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</si>
  <si>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</si>
  <si>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</si>
  <si>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</si>
  <si>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</si>
  <si>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</si>
  <si>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</si>
  <si>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</si>
  <si>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</si>
  <si>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</si>
  <si>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</si>
  <si>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</si>
  <si>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</si>
  <si>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</si>
  <si>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</si>
  <si>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</si>
  <si>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</si>
  <si>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</si>
  <si>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</si>
  <si>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</si>
  <si>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</si>
  <si>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</si>
  <si>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</si>
  <si>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</si>
  <si>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</si>
  <si>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</si>
  <si>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</si>
  <si>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</si>
  <si>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</si>
  <si>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</si>
  <si>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</si>
  <si>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</si>
  <si>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</si>
  <si>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</si>
  <si>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</si>
  <si>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</si>
  <si>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</si>
  <si>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</si>
  <si>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</si>
  <si>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</si>
  <si>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</si>
  <si>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</si>
  <si>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</si>
  <si>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</si>
  <si>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</si>
  <si>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</si>
  <si>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</si>
  <si>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</si>
  <si>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</si>
  <si>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</si>
  <si>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</si>
  <si>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</si>
  <si>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</si>
  <si>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</si>
  <si>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</si>
  <si>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</si>
  <si>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</si>
  <si>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</si>
  <si>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</si>
  <si>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</si>
  <si>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</si>
  <si>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</si>
  <si>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</si>
  <si>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</si>
  <si>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</si>
  <si>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</si>
  <si>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</si>
  <si>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</si>
  <si>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</si>
  <si>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</si>
  <si>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</si>
  <si>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</si>
  <si>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</si>
  <si>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</si>
  <si>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</si>
  <si>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</si>
  <si>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</si>
  <si>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</si>
  <si>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</si>
  <si>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</si>
  <si>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</si>
  <si>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</si>
  <si>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</si>
  <si>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</si>
  <si>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</si>
  <si>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</si>
  <si>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</si>
  <si>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</si>
  <si>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</si>
  <si>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</si>
  <si>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</si>
  <si>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</si>
  <si>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</si>
  <si>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</si>
  <si>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</si>
  <si>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</si>
  <si>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</si>
  <si>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</si>
  <si>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</si>
  <si>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</si>
  <si>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</si>
  <si>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</si>
  <si>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</si>
  <si>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</si>
  <si>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</si>
  <si>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</si>
  <si>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</si>
  <si>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</si>
  <si>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</si>
  <si>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</si>
  <si>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</si>
  <si>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</si>
  <si>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</si>
  <si>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</si>
  <si>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</si>
  <si>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</si>
  <si>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</si>
  <si>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</si>
  <si>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</si>
  <si>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</si>
  <si>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</si>
  <si>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</si>
  <si>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</si>
  <si>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</si>
  <si>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</si>
  <si>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</si>
  <si>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</si>
  <si>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</si>
  <si>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</si>
  <si>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</si>
  <si>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</si>
  <si>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</si>
  <si>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</si>
  <si>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</si>
  <si>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</si>
  <si>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</si>
  <si>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</si>
  <si>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</si>
  <si>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</si>
  <si>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</si>
  <si>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</si>
  <si>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</si>
  <si>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</si>
  <si>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</si>
  <si>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</si>
  <si>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</si>
  <si>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</si>
  <si>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</si>
  <si>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</si>
  <si>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</si>
  <si>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</si>
  <si>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</si>
  <si>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</si>
  <si>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</si>
  <si>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</si>
  <si>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</si>
  <si>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</si>
  <si>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</si>
  <si>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</si>
  <si>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</si>
  <si>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</si>
  <si>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</si>
  <si>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</si>
  <si>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</si>
  <si>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</si>
  <si>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</si>
  <si>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</si>
  <si>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</si>
  <si>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</si>
  <si>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</si>
  <si>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</si>
  <si>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</si>
  <si>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</si>
  <si>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</si>
  <si>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</si>
  <si>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</si>
  <si>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</si>
  <si>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</si>
  <si>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</si>
  <si>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</si>
  <si>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</si>
  <si>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</si>
  <si>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</si>
  <si>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</si>
  <si>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</si>
  <si>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</si>
  <si>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</si>
  <si>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</si>
  <si>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</si>
  <si>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</si>
  <si>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</si>
  <si>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</si>
  <si>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</si>
  <si>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</si>
  <si>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</si>
  <si>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</si>
  <si>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</si>
  <si>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</si>
  <si>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</si>
  <si>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</si>
  <si>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</si>
  <si>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</si>
  <si>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</si>
  <si>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</si>
  <si>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</si>
  <si>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</si>
  <si>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</si>
  <si>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</si>
  <si>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</si>
  <si>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</si>
  <si>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</si>
  <si>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</si>
  <si>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</si>
  <si>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</si>
  <si>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</si>
  <si>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</si>
  <si>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</si>
  <si>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</si>
  <si>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</si>
  <si>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</si>
  <si>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</si>
  <si>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</si>
  <si>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</si>
  <si>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</si>
  <si>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</si>
  <si>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</si>
  <si>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</si>
  <si>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</si>
  <si>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</si>
  <si>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</si>
  <si>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</si>
  <si>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</si>
  <si>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</si>
  <si>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</si>
  <si>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</si>
  <si>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</si>
  <si>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</si>
  <si>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</si>
  <si>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</si>
  <si>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</si>
  <si>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</si>
  <si>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</si>
  <si>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</si>
  <si>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</si>
  <si>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</si>
  <si>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</si>
  <si>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</si>
  <si>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</si>
  <si>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</si>
  <si>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</si>
  <si>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</si>
  <si>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</si>
  <si>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</si>
  <si>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</si>
  <si>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</si>
  <si>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</si>
  <si>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</si>
  <si>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</si>
  <si>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</si>
  <si>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</si>
  <si>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</si>
  <si>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</si>
  <si>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</si>
  <si>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</si>
  <si>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</si>
  <si>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</si>
  <si>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</si>
  <si>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</si>
  <si>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</si>
  <si>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</si>
  <si>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</si>
  <si>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</si>
  <si>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</si>
  <si>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</si>
  <si>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</si>
  <si>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</si>
  <si>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</si>
  <si>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</si>
  <si>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</si>
  <si>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</si>
  <si>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</si>
  <si>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</si>
  <si>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</si>
  <si>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</si>
  <si>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</si>
  <si>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</si>
  <si>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</si>
  <si>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</si>
  <si>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</si>
  <si>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</si>
  <si>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</si>
  <si>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</si>
  <si>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</si>
  <si>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</si>
  <si>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</si>
  <si>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</si>
  <si>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</si>
  <si>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</si>
  <si>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</si>
  <si>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</si>
  <si>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</si>
  <si>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</si>
  <si>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</si>
  <si>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</si>
  <si>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</si>
  <si>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</si>
  <si>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</si>
  <si>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</si>
  <si>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</si>
  <si>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</si>
  <si>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</si>
  <si>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</si>
  <si>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</si>
  <si>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</si>
  <si>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</si>
  <si>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</si>
  <si>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</si>
  <si>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</si>
  <si>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</si>
  <si>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</si>
  <si>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</si>
  <si>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</si>
  <si>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</si>
  <si>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</si>
  <si>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</si>
  <si>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</si>
  <si>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</si>
  <si>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</si>
  <si>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</si>
  <si>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</si>
  <si>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</si>
  <si>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</si>
  <si>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</si>
  <si>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</si>
  <si>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</si>
  <si>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</si>
  <si>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</si>
  <si>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</si>
  <si>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</si>
  <si>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</si>
  <si>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</si>
  <si>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</si>
  <si>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</si>
  <si>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</si>
  <si>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</si>
  <si>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</si>
  <si>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</si>
  <si>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</si>
  <si>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</si>
  <si>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</si>
  <si>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</si>
  <si>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</si>
  <si>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</si>
  <si>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</si>
  <si>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</si>
  <si>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</si>
  <si>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</si>
  <si>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</si>
  <si>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</si>
  <si>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</si>
  <si>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</si>
  <si>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</si>
  <si>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</si>
  <si>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</si>
  <si>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</si>
  <si>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</si>
  <si>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</si>
  <si>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</si>
  <si>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</si>
  <si>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</si>
  <si>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</si>
  <si>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</si>
  <si>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</si>
  <si>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</si>
  <si>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</si>
  <si>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</si>
  <si>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</si>
  <si>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</si>
  <si>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</si>
  <si>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</si>
  <si>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</si>
  <si>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</si>
  <si>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</si>
  <si>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</si>
  <si>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</si>
  <si>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</si>
  <si>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</si>
  <si>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</si>
  <si>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</si>
  <si>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</si>
  <si>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</si>
  <si>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</si>
  <si>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</si>
  <si>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</si>
  <si>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</si>
  <si>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</si>
  <si>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</si>
  <si>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</si>
  <si>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</si>
  <si>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</si>
  <si>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</si>
  <si>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</si>
  <si>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</si>
  <si>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</si>
  <si>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</si>
  <si>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</si>
  <si>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</si>
  <si>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</si>
  <si>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</si>
  <si>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</si>
  <si>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</si>
  <si>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</si>
  <si>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</si>
  <si>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</si>
  <si>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</si>
  <si>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</si>
  <si>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</si>
  <si>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</si>
  <si>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</si>
  <si>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</si>
  <si>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</si>
  <si>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</si>
  <si>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</si>
  <si>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</si>
  <si>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</si>
  <si>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</si>
  <si>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</si>
  <si>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</si>
  <si>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</si>
  <si>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</si>
  <si>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</si>
  <si>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</si>
  <si>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</si>
  <si>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</si>
  <si>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</si>
  <si>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</si>
  <si>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</si>
  <si>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</si>
  <si>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</si>
  <si>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</si>
  <si>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</si>
  <si>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</si>
  <si>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</si>
  <si>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</si>
  <si>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</si>
  <si>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</si>
  <si>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</si>
  <si>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</si>
  <si>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</si>
  <si>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</si>
  <si>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</si>
  <si>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</si>
  <si>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</si>
  <si>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</si>
  <si>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</si>
  <si>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</si>
  <si>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</si>
  <si>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</si>
  <si>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</si>
  <si>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</si>
  <si>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</si>
  <si>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</si>
  <si>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</si>
  <si>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</si>
  <si>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</si>
  <si>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</si>
  <si>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</si>
  <si>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</si>
  <si>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</si>
  <si>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</si>
  <si>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</si>
  <si>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</si>
  <si>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</si>
  <si>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</si>
  <si>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</si>
  <si>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</si>
  <si>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</si>
  <si>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</si>
  <si>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</si>
  <si>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</si>
  <si>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</si>
  <si>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</si>
  <si>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</si>
  <si>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</si>
  <si>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</si>
  <si>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</si>
  <si>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</si>
  <si>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</si>
  <si>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</si>
  <si>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</si>
  <si>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</si>
  <si>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</si>
  <si>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</si>
  <si>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</si>
  <si>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</si>
  <si>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</si>
  <si>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</si>
  <si>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</si>
  <si>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</si>
  <si>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</si>
  <si>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</si>
  <si>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</si>
  <si>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</si>
  <si>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</si>
  <si>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</si>
  <si>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</si>
  <si>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</si>
  <si>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</si>
  <si>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</si>
  <si>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</si>
  <si>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</si>
  <si>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</si>
  <si>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</si>
  <si>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</si>
  <si>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</si>
  <si>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</si>
  <si>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</si>
  <si>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</si>
  <si>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</si>
  <si>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</si>
  <si>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</si>
  <si>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</si>
  <si>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</si>
  <si>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</si>
  <si>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</si>
  <si>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</si>
  <si>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</si>
  <si>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</si>
  <si>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</si>
  <si>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</si>
  <si>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</si>
  <si>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</si>
  <si>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</si>
  <si>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</si>
  <si>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</si>
  <si>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</si>
  <si>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</si>
  <si>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</si>
  <si>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</si>
  <si>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</si>
  <si>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</si>
  <si>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</si>
  <si>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</si>
  <si>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</si>
  <si>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</si>
  <si>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</si>
  <si>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</si>
  <si>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</si>
  <si>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</si>
  <si>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</si>
  <si>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</si>
  <si>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</si>
  <si>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</si>
  <si>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</si>
  <si>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</si>
  <si>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</si>
  <si>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</si>
  <si>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</si>
  <si>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</si>
  <si>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</si>
  <si>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</si>
  <si>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</si>
  <si>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</si>
  <si>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</si>
  <si>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</si>
  <si>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</si>
  <si>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</si>
  <si>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</si>
  <si>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</si>
  <si>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</si>
  <si>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</si>
  <si>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</si>
  <si>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</si>
  <si>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</si>
  <si>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</si>
  <si>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</si>
  <si>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</si>
  <si>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</si>
  <si>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</si>
  <si>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</si>
  <si>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</si>
  <si>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</si>
  <si>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</si>
  <si>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</si>
  <si>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</si>
  <si>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</si>
  <si>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</si>
  <si>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</si>
  <si>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</si>
  <si>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</si>
  <si>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</si>
  <si>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</si>
  <si>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</si>
  <si>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</si>
  <si>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</si>
  <si>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</si>
  <si>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</si>
  <si>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</si>
  <si>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</si>
  <si>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</si>
  <si>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</si>
  <si>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</si>
  <si>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</si>
  <si>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</si>
  <si>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</si>
  <si>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</si>
  <si>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</si>
  <si>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</si>
  <si>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</si>
  <si>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</si>
  <si>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</si>
  <si>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</si>
  <si>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</si>
  <si>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</si>
  <si>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</si>
  <si>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</si>
  <si>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</si>
  <si>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</si>
  <si>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</si>
  <si>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</si>
  <si>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</si>
  <si>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</si>
  <si>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</si>
  <si>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</si>
  <si>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</si>
  <si>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</si>
  <si>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</si>
  <si>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</si>
  <si>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</si>
  <si>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</si>
  <si>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</si>
  <si>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</si>
  <si>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</si>
  <si>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</si>
  <si>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</si>
  <si>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</si>
  <si>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</si>
  <si>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</si>
  <si>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</si>
  <si>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</si>
  <si>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</si>
  <si>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</si>
  <si>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</si>
  <si>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</si>
  <si>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</si>
  <si>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</si>
  <si>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</si>
  <si>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</si>
  <si>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</si>
  <si>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</si>
  <si>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</si>
  <si>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</si>
  <si>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</si>
  <si>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</si>
  <si>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</si>
  <si>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</si>
  <si>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</si>
  <si>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</si>
  <si>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</si>
  <si>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</si>
  <si>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</si>
  <si>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</si>
  <si>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</si>
  <si>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</si>
  <si>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</si>
  <si>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</si>
  <si>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</si>
  <si>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</si>
  <si>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</si>
  <si>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</si>
  <si>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</si>
  <si>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</si>
  <si>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</si>
  <si>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</si>
  <si>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</si>
  <si>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</si>
  <si>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</si>
  <si>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</si>
  <si>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</si>
  <si>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</si>
  <si>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</si>
  <si>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</si>
  <si>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</si>
  <si>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</si>
  <si>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</si>
  <si>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</si>
  <si>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</si>
  <si>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</si>
  <si>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</si>
  <si>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</si>
  <si>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</si>
  <si>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</si>
  <si>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</si>
  <si>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</si>
  <si>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</si>
  <si>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</si>
  <si>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</si>
  <si>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</si>
  <si>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</si>
  <si>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</si>
  <si>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</si>
  <si>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</si>
  <si>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</si>
  <si>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</si>
  <si>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</si>
  <si>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</si>
  <si>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</si>
  <si>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</si>
  <si>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</si>
  <si>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</si>
  <si>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</si>
  <si>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</si>
  <si>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</si>
  <si>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</si>
  <si>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</si>
  <si>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</si>
  <si>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</si>
  <si>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</si>
  <si>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</si>
  <si>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</si>
  <si>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</si>
  <si>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</si>
  <si>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</si>
  <si>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</si>
  <si>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</si>
  <si>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</si>
  <si>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</si>
  <si>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</si>
  <si>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</si>
  <si>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</si>
  <si>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</si>
  <si>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</si>
  <si>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</si>
  <si>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</si>
  <si>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</si>
  <si>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</si>
  <si>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</si>
  <si>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</si>
  <si>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</si>
  <si>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</si>
  <si>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</si>
  <si>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</si>
  <si>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</si>
  <si>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</si>
  <si>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</si>
  <si>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</si>
  <si>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</si>
  <si>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</si>
  <si>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</si>
  <si>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</si>
  <si>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</si>
  <si>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</si>
  <si>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</si>
  <si>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</si>
  <si>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</si>
  <si>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</si>
  <si>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</si>
  <si>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</si>
  <si>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</si>
  <si>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</si>
  <si>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</si>
  <si>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</si>
  <si>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</si>
  <si>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</si>
  <si>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</si>
  <si>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</si>
  <si>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</si>
  <si>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</si>
  <si>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</si>
  <si>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</si>
  <si>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</si>
  <si>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</si>
  <si>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</si>
  <si>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</si>
  <si>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</si>
  <si>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</si>
  <si>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</si>
  <si>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</si>
  <si>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</si>
  <si>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</si>
  <si>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</si>
  <si>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</si>
  <si>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</si>
  <si>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</si>
  <si>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</si>
  <si>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</si>
  <si>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</si>
  <si>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</si>
  <si>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</si>
  <si>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</si>
  <si>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</si>
  <si>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</si>
  <si>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</si>
  <si>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</si>
  <si>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</si>
  <si>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</si>
  <si>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</si>
  <si>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</si>
  <si>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</si>
  <si>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</si>
  <si>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</si>
  <si>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</si>
  <si>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</si>
  <si>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</si>
  <si>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</si>
  <si>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</si>
  <si>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</si>
  <si>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</si>
  <si>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</si>
  <si>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</si>
  <si>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</si>
  <si>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</si>
  <si>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</si>
  <si>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</si>
  <si>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</si>
  <si>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</si>
  <si>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</si>
  <si>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</si>
  <si>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</si>
  <si>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</si>
  <si>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</si>
  <si>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</si>
  <si>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</si>
  <si>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</si>
  <si>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</si>
  <si>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</si>
  <si>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</si>
  <si>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</si>
  <si>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</si>
  <si>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</si>
  <si>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</si>
  <si>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</si>
  <si>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</si>
  <si>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</si>
  <si>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</si>
  <si>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</si>
  <si>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</si>
  <si>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</si>
  <si>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</si>
  <si>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</si>
  <si>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</si>
  <si>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</si>
  <si>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</si>
  <si>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</si>
  <si>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</si>
  <si>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</si>
  <si>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</si>
  <si>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</si>
  <si>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</si>
  <si>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</si>
  <si>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</si>
  <si>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</si>
  <si>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</si>
  <si>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</si>
  <si>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</si>
  <si>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</si>
  <si>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</si>
  <si>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</si>
  <si>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</si>
  <si>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</si>
  <si>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</si>
  <si>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</si>
  <si>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</si>
  <si>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</si>
  <si>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</si>
  <si>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</si>
  <si>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</si>
  <si>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</si>
  <si>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</si>
  <si>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</si>
  <si>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</si>
  <si>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</si>
  <si>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</si>
  <si>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</si>
  <si>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</si>
  <si>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</si>
  <si>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</si>
  <si>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</si>
  <si>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</si>
  <si>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</si>
  <si>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</si>
  <si>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</si>
  <si>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</si>
  <si>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</si>
  <si>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</si>
  <si>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</si>
  <si>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</si>
  <si>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</si>
  <si>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</si>
  <si>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</si>
  <si>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</si>
  <si>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</si>
  <si>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</si>
  <si>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</si>
  <si>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</si>
  <si>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</si>
  <si>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</si>
  <si>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</si>
  <si>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</si>
  <si>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</si>
  <si>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</si>
  <si>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</si>
  <si>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</si>
  <si>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</si>
  <si>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</si>
  <si>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</si>
  <si>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</si>
  <si>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</si>
  <si>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</si>
  <si>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</si>
  <si>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</si>
  <si>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</si>
  <si>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</si>
  <si>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</si>
  <si>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</si>
  <si>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</si>
  <si>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</si>
  <si>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</si>
  <si>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</si>
  <si>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</si>
  <si>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</si>
  <si>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</si>
  <si>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</si>
  <si>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</si>
  <si>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</si>
  <si>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</si>
  <si>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</si>
  <si>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</si>
  <si>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</si>
  <si>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</si>
  <si>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</si>
  <si>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</si>
  <si>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</si>
  <si>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</si>
  <si>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</si>
  <si>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</si>
  <si>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</si>
  <si>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</si>
  <si>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</si>
  <si>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</si>
  <si>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</si>
  <si>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</si>
  <si>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</si>
  <si>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</si>
  <si>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</si>
  <si>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</si>
  <si>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</si>
  <si>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</si>
  <si>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</si>
  <si>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</si>
  <si>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</si>
  <si>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</si>
  <si>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</si>
  <si>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</si>
  <si>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</si>
  <si>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</si>
  <si>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</si>
  <si>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</si>
  <si>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</si>
  <si>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</si>
  <si>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</si>
  <si>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</si>
  <si>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</si>
  <si>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</si>
  <si>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</si>
  <si>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</si>
  <si>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</si>
  <si>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</si>
  <si>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</si>
  <si>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</si>
  <si>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</si>
  <si>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</si>
  <si>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</si>
  <si>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</si>
  <si>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</si>
  <si>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</si>
  <si>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</si>
  <si>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</si>
  <si>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</si>
  <si>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</si>
  <si>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</si>
  <si>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</si>
  <si>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</si>
  <si>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</si>
  <si>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</si>
  <si>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</si>
  <si>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</si>
  <si>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</si>
  <si>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</si>
  <si>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</si>
  <si>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</si>
  <si>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</si>
  <si>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</si>
  <si>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</si>
  <si>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</si>
  <si>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</si>
  <si>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</si>
  <si>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</si>
  <si>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</si>
  <si>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</si>
  <si>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</si>
  <si>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</si>
  <si>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</si>
  <si>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</si>
  <si>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</si>
  <si>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</si>
  <si>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</si>
  <si>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</si>
  <si>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</si>
  <si>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</si>
  <si>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</si>
  <si>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</si>
  <si>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</si>
  <si>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</si>
  <si>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</si>
  <si>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</si>
  <si>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</si>
  <si>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</si>
  <si>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</si>
  <si>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</si>
  <si>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</si>
  <si>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</si>
  <si>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</si>
  <si>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</si>
  <si>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</si>
  <si>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</si>
  <si>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</si>
  <si>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</si>
  <si>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</si>
  <si>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</si>
  <si>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</si>
  <si>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</si>
  <si>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</si>
  <si>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</si>
  <si>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</si>
  <si>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</si>
  <si>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</si>
  <si>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</si>
  <si>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</si>
  <si>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</si>
  <si>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</si>
  <si>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</si>
  <si>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</si>
  <si>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</si>
  <si>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</si>
  <si>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</si>
  <si>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</si>
  <si>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</si>
  <si>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</si>
  <si>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</si>
  <si>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</si>
  <si>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</si>
  <si>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</si>
  <si>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</si>
  <si>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</si>
  <si>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</si>
  <si>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</si>
  <si>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</si>
  <si>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</si>
  <si>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</si>
  <si>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</si>
  <si>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</si>
  <si>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</si>
  <si>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</si>
  <si>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</si>
  <si>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</si>
  <si>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</si>
  <si>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</si>
  <si>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</si>
  <si>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</si>
  <si>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</si>
  <si>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</si>
  <si>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</si>
  <si>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</si>
  <si>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</si>
  <si>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</si>
  <si>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</si>
  <si>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</si>
  <si>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</si>
  <si>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</si>
  <si>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</si>
  <si>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</si>
  <si>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</si>
  <si>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</si>
  <si>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</si>
  <si>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</si>
  <si>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</si>
  <si>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</si>
  <si>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</si>
  <si>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</si>
  <si>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</si>
  <si>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</si>
  <si>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</si>
  <si>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</si>
  <si>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</si>
  <si>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</si>
  <si>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</si>
  <si>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</si>
  <si>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</si>
  <si>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</si>
  <si>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</si>
  <si>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</si>
  <si>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</si>
  <si>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</si>
  <si>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</si>
  <si>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</si>
  <si>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</si>
  <si>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</si>
  <si>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</si>
  <si>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</si>
  <si>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</si>
  <si>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</si>
  <si>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</si>
  <si>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</si>
  <si>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</si>
  <si>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</si>
  <si>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</si>
  <si>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</si>
  <si>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</si>
  <si>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</si>
  <si>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</si>
  <si>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</si>
  <si>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</si>
  <si>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</si>
  <si>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</si>
  <si>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</si>
  <si>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</si>
  <si>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</si>
  <si>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</si>
  <si>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</si>
  <si>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</si>
  <si>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</si>
  <si>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</si>
  <si>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</si>
  <si>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</si>
  <si>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</si>
  <si>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</si>
  <si>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</si>
  <si>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</si>
  <si>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</si>
  <si>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</si>
  <si>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</si>
  <si>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</si>
  <si>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</si>
  <si>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</si>
  <si>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</si>
  <si>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</si>
  <si>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</si>
  <si>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</si>
  <si>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</si>
  <si>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</si>
  <si>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</si>
  <si>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</si>
  <si>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</si>
  <si>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</si>
  <si>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</si>
  <si>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</si>
  <si>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</si>
  <si>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</si>
  <si>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</si>
  <si>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</si>
  <si>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</si>
  <si>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</si>
  <si>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</si>
  <si>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</si>
  <si>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</si>
  <si>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</si>
  <si>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</si>
  <si>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</si>
  <si>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</si>
  <si>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</si>
  <si>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</si>
  <si>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</si>
  <si>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</si>
  <si>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</si>
  <si>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</si>
  <si>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</si>
  <si>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</si>
  <si>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</si>
  <si>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</si>
  <si>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</si>
  <si>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</si>
  <si>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</si>
  <si>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</si>
  <si>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</si>
  <si>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</si>
  <si>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</si>
  <si>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</si>
  <si>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</si>
  <si>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</si>
  <si>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</si>
  <si>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</si>
  <si>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</si>
  <si>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</si>
  <si>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</si>
  <si>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</si>
  <si>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</si>
  <si>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</si>
  <si>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</si>
  <si>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</si>
  <si>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</si>
  <si>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</si>
  <si>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</si>
  <si>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</si>
  <si>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</si>
  <si>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</si>
  <si>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</si>
  <si>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</si>
  <si>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</si>
  <si>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</si>
  <si>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</si>
  <si>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</si>
  <si>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</si>
  <si>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</si>
  <si>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</si>
  <si>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</si>
  <si>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</si>
  <si>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</si>
  <si>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</si>
  <si>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</si>
  <si>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</si>
  <si>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</si>
  <si>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</si>
  <si>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</si>
  <si>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</si>
  <si>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</si>
  <si>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</si>
  <si>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</si>
  <si>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</si>
  <si>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</si>
  <si>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</si>
  <si>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</si>
  <si>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</si>
  <si>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</si>
  <si>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</si>
  <si>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</si>
  <si>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</si>
  <si>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</si>
  <si>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</si>
  <si>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</si>
  <si>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</si>
  <si>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</si>
  <si>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</si>
  <si>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</si>
  <si>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</si>
  <si>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</si>
  <si>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</si>
  <si>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</si>
  <si>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</si>
  <si>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</si>
  <si>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</si>
  <si>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</si>
  <si>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</si>
  <si>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</si>
  <si>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</si>
  <si>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</si>
  <si>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</si>
  <si>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</si>
  <si>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</si>
  <si>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</si>
  <si>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</si>
  <si>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</si>
  <si>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</si>
  <si>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</si>
  <si>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</si>
  <si>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</si>
  <si>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</si>
  <si>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</si>
  <si>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</si>
  <si>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</si>
  <si>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</si>
  <si>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</si>
  <si>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</si>
  <si>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</si>
  <si>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</si>
  <si>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</si>
  <si>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</si>
  <si>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</si>
  <si>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</si>
  <si>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</si>
  <si>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</si>
  <si>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</si>
  <si>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</si>
  <si>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</si>
  <si>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</si>
  <si>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</si>
  <si>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</si>
  <si>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</si>
  <si>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</si>
  <si>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</si>
  <si>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</si>
  <si>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</si>
  <si>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</si>
  <si>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</si>
  <si>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</si>
  <si>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</si>
  <si>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</si>
  <si>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</si>
  <si>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</si>
  <si>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</si>
  <si>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</si>
  <si>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</si>
  <si>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</si>
  <si>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</si>
  <si>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</si>
  <si>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</si>
  <si>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</si>
  <si>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</si>
  <si>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</si>
  <si>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</si>
  <si>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</si>
  <si>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</si>
  <si>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</si>
  <si>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</si>
  <si>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</si>
  <si>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</si>
  <si>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</si>
  <si>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</si>
  <si>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</si>
  <si>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</si>
  <si>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</si>
  <si>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</si>
  <si>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</si>
  <si>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</si>
  <si>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</si>
  <si>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</si>
  <si>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</si>
  <si>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</si>
  <si>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</si>
  <si>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</si>
  <si>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</si>
  <si>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</si>
  <si>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</si>
  <si>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</si>
  <si>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</si>
  <si>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</si>
  <si>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</si>
  <si>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</si>
  <si>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</si>
  <si>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</si>
  <si>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</si>
  <si>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</si>
  <si>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</si>
  <si>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</si>
  <si>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</si>
  <si>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</si>
  <si>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</si>
  <si>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</si>
  <si>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</si>
  <si>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</si>
  <si>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</si>
  <si>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</si>
  <si>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</si>
  <si>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</si>
  <si>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</si>
  <si>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</si>
  <si>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</si>
  <si>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</si>
  <si>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</si>
  <si>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</si>
  <si>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</si>
  <si>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</si>
  <si>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</si>
  <si>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</si>
  <si>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</si>
  <si>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</si>
  <si>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</si>
  <si>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</si>
  <si>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</si>
  <si>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</si>
  <si>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</si>
  <si>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</si>
  <si>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</si>
  <si>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</si>
  <si>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</si>
  <si>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</si>
  <si>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</si>
  <si>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</si>
  <si>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</si>
  <si>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</si>
  <si>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</si>
  <si>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</si>
  <si>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</si>
  <si>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</si>
  <si>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</si>
  <si>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</si>
  <si>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</si>
  <si>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</si>
  <si>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</si>
  <si>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</si>
  <si>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</si>
  <si>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</si>
  <si>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</si>
  <si>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</si>
  <si>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</si>
  <si>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</si>
  <si>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</si>
  <si>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</si>
  <si>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</si>
  <si>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</si>
  <si>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</si>
  <si>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</si>
  <si>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</si>
  <si>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</si>
  <si>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</si>
  <si>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</si>
  <si>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</si>
  <si>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</si>
  <si>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</si>
  <si>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</si>
  <si>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</si>
  <si>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</si>
  <si>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</si>
  <si>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</si>
  <si>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</si>
  <si>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</si>
  <si>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</si>
  <si>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</si>
  <si>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</si>
  <si>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</si>
  <si>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</si>
  <si>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</si>
  <si>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</si>
  <si>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</si>
  <si>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</si>
  <si>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</si>
  <si>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</si>
  <si>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</si>
  <si>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</si>
  <si>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</si>
  <si>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</si>
  <si>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</si>
  <si>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</si>
  <si>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</si>
  <si>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</si>
  <si>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</si>
  <si>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</si>
  <si>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</si>
  <si>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</si>
  <si>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</si>
  <si>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</si>
  <si>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</si>
  <si>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</si>
  <si>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</si>
  <si>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</si>
  <si>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</si>
  <si>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</si>
  <si>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</si>
  <si>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</si>
  <si>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</si>
  <si>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</si>
  <si>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</si>
  <si>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</si>
  <si>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</si>
  <si>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</si>
  <si>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</si>
  <si>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</si>
  <si>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</si>
  <si>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</si>
  <si>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</si>
  <si>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</si>
  <si>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</si>
  <si>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</si>
  <si>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</si>
  <si>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</si>
  <si>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</si>
  <si>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</si>
  <si>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</si>
  <si>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</si>
  <si>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</si>
  <si>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</si>
  <si>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</si>
  <si>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</si>
  <si>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</si>
  <si>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</si>
  <si>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</si>
  <si>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</si>
  <si>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</si>
  <si>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</si>
  <si>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</si>
  <si>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</si>
  <si>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</si>
  <si>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</si>
  <si>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</si>
  <si>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</si>
  <si>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</si>
  <si>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</si>
  <si>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</si>
  <si>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</si>
  <si>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</si>
  <si>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</si>
  <si>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</si>
  <si>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</si>
  <si>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</si>
  <si>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</si>
  <si>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</si>
  <si>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</si>
  <si>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</si>
  <si>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</si>
  <si>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</si>
  <si>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</si>
  <si>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</si>
  <si>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</si>
  <si>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</si>
  <si>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</si>
  <si>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</si>
  <si>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</si>
  <si>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</si>
  <si>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</si>
  <si>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</si>
  <si>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</si>
  <si>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</si>
  <si>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</si>
  <si>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</si>
  <si>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</si>
  <si>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</si>
  <si>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</si>
  <si>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</si>
  <si>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</si>
  <si>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</si>
  <si>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</si>
  <si>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</si>
  <si>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</si>
  <si>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</si>
  <si>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</si>
  <si>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</si>
  <si>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</si>
  <si>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</si>
  <si>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</si>
  <si>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</si>
  <si>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</si>
  <si>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</si>
  <si>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</si>
  <si>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</si>
  <si>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</si>
  <si>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</si>
  <si>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</si>
  <si>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</si>
  <si>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</si>
  <si>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</si>
  <si>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</si>
  <si>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</si>
  <si>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</si>
  <si>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</si>
  <si>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</si>
  <si>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</si>
  <si>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</si>
  <si>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</si>
  <si>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</si>
  <si>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</si>
  <si>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</si>
  <si>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</si>
  <si>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</si>
  <si>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</si>
  <si>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</si>
  <si>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</si>
  <si>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</si>
  <si>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</si>
  <si>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</si>
  <si>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</si>
  <si>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</si>
  <si>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</si>
  <si>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</si>
  <si>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</si>
  <si>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</si>
  <si>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</si>
  <si>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</si>
  <si>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</si>
  <si>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</si>
  <si>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</si>
  <si>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</si>
  <si>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</si>
  <si>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</si>
  <si>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</si>
  <si>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</si>
  <si>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</si>
  <si>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</si>
  <si>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</si>
  <si>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</si>
  <si>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</si>
  <si>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</si>
  <si>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</si>
  <si>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</si>
  <si>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</si>
  <si>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</si>
  <si>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</si>
  <si>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</si>
  <si>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</si>
  <si>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</si>
  <si>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</si>
  <si>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</si>
  <si>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</si>
  <si>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</si>
  <si>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</si>
  <si>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</si>
  <si>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</si>
  <si>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</si>
  <si>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</si>
  <si>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</si>
  <si>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</si>
  <si>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</si>
  <si>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</si>
  <si>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</si>
  <si>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</si>
  <si>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</si>
  <si>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</si>
  <si>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</si>
  <si>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</si>
  <si>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</si>
  <si>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</si>
  <si>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</si>
  <si>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</si>
  <si>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</si>
  <si>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</si>
  <si>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</si>
  <si>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</si>
  <si>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</si>
  <si>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</si>
  <si>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</si>
  <si>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</si>
  <si>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</si>
  <si>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</si>
  <si>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</si>
  <si>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</si>
  <si>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</si>
  <si>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</si>
  <si>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</si>
  <si>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</si>
  <si>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</si>
  <si>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</si>
  <si>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</si>
  <si>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</si>
  <si>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</si>
  <si>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</si>
  <si>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</si>
  <si>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</si>
  <si>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</si>
  <si>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</si>
  <si>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</si>
  <si>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</si>
  <si>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</si>
  <si>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</si>
  <si>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</si>
  <si>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</si>
  <si>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</si>
  <si>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</si>
  <si>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</si>
  <si>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</si>
  <si>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</si>
  <si>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</si>
  <si>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</si>
  <si>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</si>
  <si>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</si>
  <si>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</si>
  <si>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</si>
  <si>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</si>
  <si>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</si>
  <si>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</si>
  <si>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</si>
  <si>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</si>
  <si>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</si>
  <si>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</si>
  <si>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</si>
  <si>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</si>
  <si>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</si>
  <si>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</si>
  <si>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</si>
  <si>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</si>
  <si>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</si>
  <si>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</si>
  <si>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</si>
  <si>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</si>
  <si>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</si>
  <si>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</si>
  <si>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</si>
  <si>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</si>
  <si>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</si>
  <si>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</si>
  <si>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</si>
  <si>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</si>
  <si>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</si>
  <si>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</si>
  <si>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</si>
  <si>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</si>
  <si>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</si>
  <si>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</si>
  <si>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</si>
  <si>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</si>
  <si>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</si>
  <si>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</si>
  <si>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</si>
  <si>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</si>
  <si>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</si>
  <si>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</si>
  <si>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</si>
  <si>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</si>
  <si>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</si>
  <si>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</si>
  <si>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</si>
  <si>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</si>
  <si>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</si>
  <si>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</si>
  <si>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</si>
  <si>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</si>
  <si>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</si>
  <si>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</si>
  <si>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</si>
  <si>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</si>
  <si>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</si>
  <si>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</si>
  <si>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</si>
  <si>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</si>
  <si>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</si>
  <si>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</si>
  <si>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</si>
  <si>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</si>
  <si>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</si>
  <si>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</si>
  <si>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</si>
  <si>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</si>
  <si>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</si>
  <si>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</si>
  <si>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</si>
  <si>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</si>
  <si>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</si>
  <si>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</si>
  <si>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</si>
  <si>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</si>
  <si>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</si>
  <si>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</si>
  <si>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</si>
  <si>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</si>
  <si>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</si>
  <si>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</si>
  <si>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</si>
  <si>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</si>
  <si>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</si>
  <si>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</si>
  <si>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</si>
  <si>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</si>
  <si>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</si>
  <si>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</si>
  <si>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</si>
  <si>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</si>
  <si>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</si>
  <si>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</si>
  <si>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</si>
  <si>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</si>
  <si>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</si>
  <si>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</si>
  <si>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</si>
  <si>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</si>
  <si>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</si>
  <si>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</si>
  <si>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</si>
  <si>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</si>
  <si>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</si>
  <si>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</si>
  <si>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</si>
  <si>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</si>
  <si>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</si>
  <si>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</si>
  <si>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</si>
  <si>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</si>
  <si>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</si>
  <si>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</si>
  <si>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</si>
  <si>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</si>
  <si>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</si>
  <si>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</si>
  <si>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</si>
  <si>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</si>
  <si>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</si>
  <si>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</si>
  <si>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</si>
  <si>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</si>
  <si>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</si>
  <si>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</si>
  <si>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</si>
  <si>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</si>
  <si>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</si>
  <si>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</si>
  <si>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</si>
  <si>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</si>
  <si>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</si>
  <si>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</si>
  <si>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</si>
  <si>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</si>
  <si>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</si>
  <si>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</si>
  <si>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</si>
  <si>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</si>
  <si>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</si>
  <si>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</si>
  <si>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</si>
  <si>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</si>
  <si>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</si>
  <si>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</si>
  <si>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</si>
  <si>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</si>
  <si>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</si>
  <si>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</si>
  <si>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</si>
  <si>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</si>
  <si>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</si>
  <si>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</si>
  <si>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</si>
  <si>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</si>
  <si>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</si>
  <si>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</si>
  <si>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</si>
  <si>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</si>
  <si>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</si>
  <si>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</si>
  <si>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</si>
  <si>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</si>
  <si>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</si>
  <si>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</si>
  <si>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</si>
  <si>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</si>
  <si>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</si>
  <si>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</si>
  <si>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</si>
  <si>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</si>
  <si>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</si>
  <si>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</si>
  <si>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</si>
  <si>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</si>
  <si>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</si>
  <si>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</si>
  <si>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</si>
  <si>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</si>
  <si>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</si>
  <si>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</si>
  <si>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</si>
  <si>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</si>
  <si>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</si>
  <si>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</si>
  <si>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</si>
  <si>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</si>
  <si>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</si>
  <si>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</si>
  <si>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</si>
  <si>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</si>
  <si>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</si>
  <si>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</si>
  <si>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</si>
  <si>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</si>
  <si>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</si>
  <si>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</si>
  <si>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</si>
  <si>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</si>
  <si>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</si>
  <si>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</si>
  <si>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</si>
  <si>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</si>
  <si>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</si>
  <si>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</si>
  <si>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</si>
  <si>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</si>
  <si>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</si>
  <si>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</si>
  <si>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</si>
  <si>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</si>
  <si>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</si>
  <si>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</si>
  <si>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</si>
  <si>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</si>
  <si>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</si>
  <si>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</si>
  <si>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</si>
  <si>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</si>
  <si>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</si>
  <si>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</si>
  <si>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</si>
  <si>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</si>
  <si>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</si>
  <si>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</si>
  <si>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</si>
  <si>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</si>
  <si>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</si>
  <si>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</si>
  <si>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</si>
  <si>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</si>
  <si>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</si>
  <si>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</si>
  <si>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</si>
  <si>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</si>
  <si>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</si>
  <si>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</si>
  <si>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</si>
  <si>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</si>
  <si>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</si>
  <si>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</si>
  <si>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</si>
  <si>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</si>
  <si>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</si>
  <si>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</si>
  <si>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</si>
  <si>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</si>
  <si>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</si>
  <si>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</si>
  <si>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</si>
  <si>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</si>
  <si>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</si>
  <si>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</si>
  <si>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</si>
  <si>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</si>
  <si>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</si>
  <si>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</si>
  <si>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</si>
  <si>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</si>
  <si>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</si>
  <si>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</si>
  <si>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</si>
  <si>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</si>
  <si>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</si>
  <si>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</si>
  <si>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</si>
  <si>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</si>
  <si>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</si>
  <si>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</si>
  <si>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</si>
  <si>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</si>
  <si>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</si>
  <si>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</si>
  <si>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</si>
  <si>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</si>
  <si>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</si>
  <si>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</si>
  <si>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</si>
  <si>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</si>
  <si>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</si>
  <si>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</si>
  <si>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</si>
  <si>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</si>
  <si>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</si>
  <si>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</si>
  <si>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</si>
  <si>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</si>
  <si>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</si>
  <si>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</si>
  <si>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</si>
  <si>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</si>
  <si>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</si>
  <si>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</si>
  <si>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</si>
  <si>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</si>
  <si>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</si>
  <si>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</si>
  <si>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</si>
  <si>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</si>
  <si>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</si>
  <si>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</si>
  <si>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</si>
  <si>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</si>
  <si>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</si>
  <si>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</si>
  <si>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</si>
  <si>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</si>
  <si>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</si>
  <si>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</si>
  <si>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</si>
  <si>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</si>
  <si>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</si>
  <si>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</si>
  <si>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</si>
  <si>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</si>
  <si>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</si>
  <si>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</si>
  <si>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</si>
  <si>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</si>
  <si>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</si>
  <si>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</si>
  <si>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</si>
  <si>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</si>
  <si>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</si>
  <si>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</si>
  <si>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</si>
  <si>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</si>
  <si>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</si>
  <si>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</si>
  <si>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</si>
  <si>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</si>
  <si>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</si>
  <si>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</si>
  <si>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</si>
  <si>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</si>
  <si>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</si>
  <si>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</si>
  <si>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</si>
  <si>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</si>
  <si>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</si>
  <si>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</si>
  <si>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</si>
  <si>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</si>
  <si>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</si>
  <si>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</si>
  <si>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</si>
  <si>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</si>
  <si>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</si>
  <si>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</si>
  <si>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</si>
  <si>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</si>
  <si>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</si>
  <si>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</si>
  <si>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</si>
  <si>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</si>
  <si>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</si>
  <si>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</si>
  <si>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</si>
  <si>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</si>
  <si>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</si>
  <si>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</si>
  <si>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</si>
  <si>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</si>
  <si>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</si>
  <si>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</si>
  <si>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</si>
  <si>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</si>
  <si>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</si>
  <si>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</si>
  <si>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</si>
  <si>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</si>
  <si>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</si>
  <si>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</si>
  <si>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</si>
  <si>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</si>
  <si>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</si>
  <si>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</si>
  <si>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</si>
  <si>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</si>
  <si>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</si>
  <si>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</si>
  <si>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</si>
  <si>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</si>
  <si>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</si>
  <si>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</si>
  <si>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</si>
  <si>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</si>
  <si>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</si>
  <si>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</si>
  <si>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</si>
  <si>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</si>
  <si>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</si>
  <si>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</si>
  <si>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</si>
  <si>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</si>
  <si>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</si>
  <si>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</si>
  <si>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</si>
  <si>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</si>
  <si>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</si>
  <si>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</si>
  <si>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</si>
  <si>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</si>
  <si>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</si>
  <si>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</si>
  <si>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</si>
  <si>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</si>
  <si>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</si>
  <si>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</si>
  <si>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</si>
  <si>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</si>
  <si>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</si>
  <si>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</si>
  <si>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</si>
  <si>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</si>
  <si>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</si>
  <si>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</si>
  <si>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</si>
  <si>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</si>
  <si>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</si>
  <si>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</si>
  <si>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</si>
  <si>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</si>
  <si>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</si>
  <si>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</si>
  <si>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</si>
  <si>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</si>
  <si>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</si>
  <si>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</si>
  <si>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</si>
  <si>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</si>
  <si>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</si>
  <si>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</si>
  <si>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</si>
  <si>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</si>
  <si>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</si>
  <si>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</si>
  <si>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</si>
  <si>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</si>
  <si>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</si>
  <si>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</si>
  <si>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</si>
  <si>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</si>
  <si>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</si>
  <si>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</si>
  <si>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</si>
  <si>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</si>
  <si>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</si>
  <si>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</si>
  <si>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</si>
  <si>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</si>
  <si>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</si>
  <si>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</si>
  <si>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</si>
  <si>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</si>
  <si>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</si>
  <si>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</si>
  <si>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</si>
  <si>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</si>
  <si>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</si>
  <si>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</si>
  <si>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</si>
  <si>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</si>
  <si>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</si>
  <si>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</si>
  <si>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</si>
  <si>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</si>
  <si>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</si>
  <si>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</si>
  <si>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</si>
  <si>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</si>
  <si>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</si>
  <si>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</si>
  <si>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</si>
  <si>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</si>
  <si>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</si>
  <si>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</si>
  <si>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</si>
  <si>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</si>
  <si>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</si>
  <si>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</si>
  <si>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</si>
  <si>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</si>
  <si>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</si>
  <si>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</si>
  <si>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</si>
  <si>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</si>
  <si>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</si>
  <si>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</si>
  <si>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</si>
  <si>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</si>
  <si>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</si>
  <si>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</si>
  <si>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</si>
  <si>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</si>
  <si>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</si>
  <si>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</si>
  <si>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</si>
  <si>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</si>
  <si>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</si>
  <si>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</si>
  <si>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</si>
  <si>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</si>
  <si>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</si>
  <si>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</si>
  <si>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</si>
  <si>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</si>
  <si>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</si>
  <si>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</si>
  <si>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</si>
  <si>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</si>
  <si>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</si>
  <si>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</si>
  <si>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</si>
  <si>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</si>
  <si>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</si>
  <si>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</si>
  <si>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</si>
  <si>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</si>
  <si>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</si>
  <si>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</si>
  <si>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</si>
  <si>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</si>
  <si>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</si>
  <si>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</si>
  <si>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</si>
  <si>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</si>
  <si>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</si>
  <si>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</si>
  <si>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</si>
  <si>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</si>
  <si>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</si>
  <si>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</si>
  <si>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</si>
  <si>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</si>
  <si>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</si>
  <si>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</si>
  <si>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</si>
  <si>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</si>
  <si>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</si>
  <si>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</si>
  <si>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</si>
  <si>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</si>
  <si>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</si>
  <si>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</si>
  <si>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</si>
  <si>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</si>
  <si>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</si>
  <si>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</si>
  <si>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</si>
  <si>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</si>
  <si>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</si>
  <si>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</si>
  <si>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</si>
  <si>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</si>
  <si>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</si>
  <si>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</si>
  <si>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</si>
  <si>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</si>
  <si>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</si>
  <si>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</si>
  <si>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</si>
  <si>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</si>
  <si>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</si>
  <si>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</si>
  <si>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</si>
  <si>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</si>
  <si>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</si>
  <si>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</si>
  <si>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</si>
  <si>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</si>
  <si>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</si>
  <si>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</si>
  <si>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</si>
  <si>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</si>
  <si>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</si>
  <si>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</si>
  <si>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</si>
  <si>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</si>
  <si>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</si>
  <si>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</si>
  <si>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</si>
  <si>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</si>
  <si>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</si>
  <si>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</si>
  <si>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</si>
  <si>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</si>
  <si>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</si>
  <si>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</si>
  <si>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</si>
  <si>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</si>
  <si>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</si>
  <si>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</si>
  <si>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</si>
  <si>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</si>
  <si>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</si>
  <si>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</si>
  <si>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</si>
  <si>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</si>
  <si>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</si>
  <si>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</si>
  <si>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</si>
  <si>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</si>
  <si>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</si>
  <si>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</si>
  <si>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</si>
  <si>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</si>
  <si>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</si>
  <si>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</si>
  <si>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</si>
  <si>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</si>
  <si>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</si>
  <si>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</si>
  <si>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</si>
  <si>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</si>
  <si>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</si>
  <si>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</si>
  <si>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</si>
  <si>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</si>
  <si>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</si>
  <si>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</si>
  <si>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</si>
  <si>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</si>
  <si>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</si>
  <si>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</si>
  <si>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</si>
  <si>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</si>
  <si>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</si>
  <si>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</si>
  <si>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</si>
  <si>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</si>
  <si>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</si>
  <si>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</si>
  <si>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</si>
  <si>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</si>
  <si>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</si>
  <si>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</si>
  <si>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</si>
  <si>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</si>
  <si>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</si>
  <si>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</si>
  <si>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</si>
  <si>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</si>
  <si>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</si>
  <si>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</si>
  <si>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</si>
  <si>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</si>
  <si>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</si>
  <si>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</si>
  <si>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</si>
  <si>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</si>
  <si>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</si>
  <si>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</si>
  <si>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</si>
  <si>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</si>
  <si>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</si>
  <si>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</si>
  <si>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</si>
  <si>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</si>
  <si>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</si>
  <si>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</si>
  <si>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</si>
  <si>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</si>
  <si>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</si>
  <si>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</si>
  <si>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</si>
  <si>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</si>
  <si>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</si>
  <si>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</si>
  <si>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</si>
  <si>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</si>
  <si>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</si>
  <si>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</si>
  <si>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</si>
  <si>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</si>
  <si>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</si>
  <si>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</si>
  <si>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</si>
  <si>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</si>
  <si>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</si>
  <si>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</si>
  <si>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</si>
  <si>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</si>
  <si>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</si>
  <si>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</si>
  <si>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</si>
  <si>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</si>
  <si>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</si>
  <si>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</si>
  <si>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</si>
  <si>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</si>
  <si>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</si>
  <si>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</si>
  <si>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</si>
  <si>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</si>
  <si>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</si>
  <si>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</si>
  <si>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</si>
  <si>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</si>
  <si>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</si>
  <si>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</si>
  <si>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</si>
  <si>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</si>
  <si>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</si>
  <si>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</si>
  <si>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</si>
  <si>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</si>
  <si>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</si>
  <si>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</si>
  <si>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</si>
  <si>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</si>
  <si>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</si>
  <si>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</si>
  <si>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</si>
  <si>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</si>
  <si>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</si>
  <si>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</si>
  <si>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</si>
  <si>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</si>
  <si>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</si>
  <si>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</si>
  <si>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</si>
  <si>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</si>
  <si>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</si>
  <si>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</si>
  <si>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</si>
  <si>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</si>
  <si>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</si>
  <si>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</si>
  <si>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</si>
  <si>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</si>
  <si>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</si>
  <si>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</si>
  <si>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</si>
  <si>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</si>
  <si>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</si>
  <si>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</si>
  <si>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</si>
  <si>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</si>
  <si>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</si>
  <si>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</si>
  <si>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</si>
  <si>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</si>
  <si>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</si>
  <si>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</si>
  <si>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</si>
  <si>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</si>
  <si>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</si>
  <si>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</si>
  <si>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</si>
  <si>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</si>
  <si>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</si>
  <si>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</si>
  <si>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</si>
  <si>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</si>
  <si>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</si>
  <si>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</si>
  <si>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</si>
  <si>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</si>
  <si>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</si>
  <si>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</si>
  <si>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</si>
  <si>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</si>
  <si>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</si>
  <si>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</si>
  <si>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</si>
  <si>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</si>
  <si>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</si>
  <si>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</si>
  <si>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</si>
  <si>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</si>
  <si>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</si>
  <si>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</si>
  <si>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</si>
  <si>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</si>
  <si>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</si>
  <si>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</si>
  <si>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</si>
  <si>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</si>
  <si>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</si>
  <si>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</si>
  <si>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</si>
  <si>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</si>
  <si>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</si>
  <si>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</si>
  <si>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</si>
  <si>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</si>
  <si>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</si>
  <si>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</si>
  <si>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</si>
  <si>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</si>
  <si>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</si>
  <si>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</si>
  <si>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</si>
  <si>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</si>
  <si>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</si>
  <si>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</si>
  <si>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</si>
  <si>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</si>
  <si>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</si>
  <si>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</si>
  <si>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</si>
  <si>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</si>
  <si>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</si>
  <si>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</si>
  <si>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</si>
  <si>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</si>
  <si>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</si>
  <si>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</si>
  <si>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</si>
  <si>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</si>
  <si>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</si>
  <si>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</si>
  <si>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</si>
  <si>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</si>
  <si>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</si>
  <si>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</si>
  <si>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</si>
  <si>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</si>
  <si>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</si>
  <si>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</si>
  <si>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</si>
  <si>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</si>
  <si>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</si>
  <si>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</si>
  <si>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</si>
  <si>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</si>
  <si>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</si>
  <si>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</si>
  <si>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</si>
  <si>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</si>
  <si>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</si>
  <si>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</si>
  <si>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</si>
  <si>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</si>
  <si>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</si>
  <si>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</si>
  <si>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</si>
  <si>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</si>
  <si>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</si>
  <si>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</si>
  <si>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</si>
  <si>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</si>
  <si>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</si>
  <si>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</si>
  <si>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</si>
  <si>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</si>
  <si>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</si>
  <si>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</si>
  <si>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</si>
  <si>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</si>
  <si>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</si>
  <si>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</si>
  <si>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</si>
  <si>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</si>
  <si>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</si>
  <si>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</si>
  <si>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</si>
  <si>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</si>
  <si>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</si>
  <si>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</si>
  <si>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</si>
  <si>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</si>
  <si>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</si>
  <si>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</si>
  <si>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</si>
  <si>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</si>
  <si>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</si>
  <si>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</si>
  <si>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</si>
  <si>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</si>
  <si>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</si>
  <si>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</si>
  <si>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</si>
  <si>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</si>
  <si>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</si>
  <si>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</si>
  <si>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</si>
  <si>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</si>
  <si>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</si>
  <si>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</si>
  <si>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</si>
  <si>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</si>
  <si>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</si>
  <si>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</si>
  <si>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</si>
  <si>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</si>
  <si>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</si>
  <si>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</si>
  <si>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</si>
  <si>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</si>
  <si>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</si>
  <si>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</si>
  <si>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</si>
  <si>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</si>
  <si>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</si>
  <si>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</si>
  <si>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</si>
  <si>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</si>
  <si>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</si>
  <si>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</si>
  <si>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</si>
  <si>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</si>
  <si>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</si>
  <si>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</si>
  <si>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</si>
  <si>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</si>
  <si>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</si>
  <si>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</si>
  <si>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</si>
  <si>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</si>
  <si>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</si>
  <si>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</si>
  <si>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</si>
  <si>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</si>
  <si>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</si>
  <si>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</si>
  <si>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</si>
  <si>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</si>
  <si>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</si>
  <si>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</si>
  <si>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</si>
  <si>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</si>
  <si>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</si>
  <si>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</si>
  <si>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</si>
  <si>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</si>
  <si>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</si>
  <si>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</si>
  <si>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</si>
  <si>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</si>
  <si>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</si>
  <si>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</si>
  <si>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</si>
  <si>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</si>
  <si>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</si>
  <si>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</si>
  <si>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</si>
  <si>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</si>
  <si>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</si>
  <si>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</si>
  <si>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</si>
  <si>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</si>
  <si>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</si>
  <si>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</si>
  <si>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</si>
  <si>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</si>
  <si>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</si>
  <si>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</si>
  <si>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</si>
  <si>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</si>
  <si>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</si>
  <si>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</si>
  <si>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</si>
  <si>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</si>
  <si>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</si>
  <si>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</si>
  <si>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</si>
  <si>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</si>
  <si>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</si>
  <si>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</si>
  <si>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</si>
  <si>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</si>
  <si>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</si>
  <si>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</si>
  <si>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</si>
  <si>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</si>
  <si>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</si>
  <si>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</si>
  <si>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</si>
  <si>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</si>
  <si>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</si>
  <si>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</si>
  <si>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</si>
  <si>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</si>
  <si>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</si>
  <si>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</si>
  <si>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</si>
  <si>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</si>
  <si>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</si>
  <si>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</si>
  <si>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</si>
  <si>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</si>
  <si>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</si>
  <si>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</si>
  <si>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</si>
  <si>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</si>
  <si>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</si>
  <si>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</si>
  <si>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</si>
  <si>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</si>
  <si>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</si>
  <si>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</si>
  <si>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</si>
  <si>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</si>
  <si>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</si>
  <si>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</si>
  <si>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</si>
  <si>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</si>
  <si>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</si>
  <si>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</si>
  <si>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</si>
  <si>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</si>
  <si>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</si>
  <si>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</si>
  <si>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</si>
  <si>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</si>
  <si>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</si>
  <si>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</si>
  <si>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</si>
  <si>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</si>
  <si>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</si>
  <si>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</si>
  <si>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</si>
  <si>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</si>
  <si>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</si>
  <si>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</si>
  <si>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</si>
  <si>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</si>
  <si>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</si>
  <si>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</si>
  <si>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</si>
  <si>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</si>
  <si>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</si>
  <si>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</si>
  <si>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</si>
  <si>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</si>
  <si>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</si>
  <si>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</si>
  <si>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</si>
  <si>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</si>
  <si>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</si>
  <si>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</si>
  <si>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</si>
  <si>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</si>
  <si>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</si>
  <si>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</si>
  <si>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</si>
  <si>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</si>
  <si>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</si>
  <si>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</si>
  <si>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</si>
  <si>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</si>
  <si>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</si>
  <si>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</si>
  <si>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</si>
  <si>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</si>
  <si>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</si>
  <si>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</si>
  <si>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</si>
  <si>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</si>
  <si>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</si>
  <si>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</si>
  <si>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</si>
  <si>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</si>
  <si>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</si>
  <si>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</si>
  <si>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</si>
  <si>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</si>
  <si>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</si>
  <si>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</si>
  <si>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</si>
  <si>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</si>
  <si>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</si>
  <si>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</si>
  <si>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</si>
  <si>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</si>
  <si>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</si>
  <si>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</si>
  <si>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</si>
  <si>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</si>
  <si>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</si>
  <si>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</si>
  <si>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</si>
  <si>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</si>
  <si>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</si>
  <si>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</si>
  <si>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</si>
  <si>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</si>
  <si>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</si>
  <si>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</si>
  <si>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</si>
  <si>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</si>
  <si>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</si>
  <si>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</si>
  <si>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</si>
  <si>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</si>
  <si>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</si>
  <si>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</si>
  <si>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</si>
  <si>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</si>
  <si>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</si>
  <si>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</si>
  <si>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</si>
  <si>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</si>
  <si>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</si>
  <si>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</si>
  <si>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</si>
  <si>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</si>
  <si>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</si>
  <si>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</si>
  <si>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</si>
  <si>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</si>
  <si>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</si>
  <si>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</si>
  <si>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</si>
  <si>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</si>
  <si>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</si>
  <si>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</si>
  <si>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</si>
  <si>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</si>
  <si>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</si>
  <si>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</si>
  <si>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</si>
  <si>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</si>
  <si>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</si>
  <si>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</si>
  <si>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</si>
  <si>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</si>
  <si>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</si>
  <si>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</si>
  <si>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</si>
  <si>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</si>
  <si>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</si>
  <si>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</si>
  <si>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</si>
  <si>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</si>
  <si>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</si>
  <si>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</si>
  <si>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</si>
  <si>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</si>
  <si>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</si>
  <si>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</si>
  <si>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</si>
  <si>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</si>
  <si>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</si>
  <si>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</si>
  <si>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</si>
  <si>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</si>
  <si>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</si>
  <si>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</si>
  <si>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</si>
  <si>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</si>
  <si>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</si>
  <si>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</si>
  <si>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</si>
  <si>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</si>
  <si>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</si>
  <si>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</si>
  <si>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</si>
  <si>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</si>
  <si>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</si>
  <si>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</si>
  <si>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</si>
  <si>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</si>
  <si>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</si>
  <si>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</si>
  <si>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</si>
  <si>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</si>
  <si>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</si>
  <si>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</si>
  <si>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</si>
  <si>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</si>
  <si>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</si>
  <si>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</si>
  <si>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</si>
  <si>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</si>
  <si>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</si>
  <si>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</si>
  <si>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</si>
  <si>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</si>
  <si>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</si>
  <si>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</si>
  <si>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</si>
  <si>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</si>
  <si>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</si>
  <si>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</si>
  <si>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</si>
  <si>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</si>
  <si>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</si>
  <si>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</si>
  <si>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</si>
  <si>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</si>
  <si>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</si>
  <si>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</si>
  <si>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</si>
  <si>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</si>
  <si>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</si>
  <si>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</si>
  <si>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</si>
  <si>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</si>
  <si>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</si>
  <si>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</si>
  <si>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</si>
  <si>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</si>
  <si>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</si>
  <si>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</si>
  <si>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</si>
  <si>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</si>
  <si>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</si>
  <si>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</si>
  <si>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</si>
  <si>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</si>
  <si>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</si>
  <si>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</si>
  <si>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</si>
  <si>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</si>
  <si>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</si>
  <si>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</si>
  <si>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</si>
  <si>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</si>
  <si>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</si>
  <si>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</si>
  <si>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</si>
  <si>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</si>
  <si>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</si>
  <si>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</si>
  <si>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</si>
  <si>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</si>
  <si>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</si>
  <si>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</si>
  <si>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</si>
  <si>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</si>
  <si>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</si>
  <si>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</si>
  <si>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</si>
  <si>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</si>
  <si>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</si>
  <si>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</si>
  <si>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</si>
  <si>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</si>
  <si>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</si>
  <si>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</si>
  <si>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</si>
  <si>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</si>
  <si>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</si>
  <si>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</si>
  <si>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</si>
  <si>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</si>
  <si>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</si>
  <si>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</si>
  <si>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</si>
  <si>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</si>
  <si>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</si>
  <si>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</si>
  <si>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</si>
  <si>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</si>
  <si>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</si>
  <si>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</si>
  <si>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</si>
  <si>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</si>
  <si>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</si>
  <si>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</si>
  <si>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</si>
  <si>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</si>
  <si>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</si>
  <si>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</si>
  <si>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</si>
  <si>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</si>
  <si>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</si>
  <si>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</si>
  <si>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</si>
  <si>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</si>
  <si>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</si>
  <si>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</si>
  <si>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</si>
  <si>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</si>
  <si>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</si>
  <si>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</si>
  <si>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</si>
  <si>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</si>
  <si>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</si>
  <si>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</si>
  <si>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</si>
  <si>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</si>
  <si>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</si>
  <si>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</si>
  <si>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</si>
  <si>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</si>
  <si>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</si>
  <si>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</si>
  <si>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</si>
  <si>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</si>
  <si>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</si>
  <si>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</si>
  <si>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</si>
  <si>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</si>
  <si>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</si>
  <si>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</si>
  <si>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</si>
  <si>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</si>
  <si>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</si>
  <si>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</si>
  <si>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</si>
  <si>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</si>
  <si>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</si>
  <si>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</si>
  <si>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</si>
  <si>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</si>
  <si>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</si>
  <si>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</si>
  <si>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</si>
  <si>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</si>
  <si>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</si>
  <si>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</si>
  <si>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</si>
  <si>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</si>
  <si>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</si>
  <si>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</si>
  <si>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</si>
  <si>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</si>
  <si>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</si>
  <si>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</si>
  <si>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</si>
  <si>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</si>
  <si>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</si>
  <si>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</si>
  <si>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</si>
  <si>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</si>
  <si>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</si>
  <si>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</si>
  <si>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</si>
  <si>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</si>
  <si>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</si>
  <si>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</si>
  <si>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</si>
  <si>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</si>
  <si>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</si>
  <si>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</si>
  <si>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</si>
  <si>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</si>
  <si>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</si>
  <si>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</si>
  <si>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</si>
  <si>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</si>
  <si>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</si>
  <si>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</si>
  <si>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</si>
  <si>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</si>
  <si>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</si>
  <si>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</si>
  <si>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</si>
  <si>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</si>
  <si>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</si>
  <si>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</si>
  <si>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</si>
  <si>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</si>
  <si>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</si>
  <si>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</si>
  <si>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</si>
  <si>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</si>
  <si>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</si>
  <si>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</si>
  <si>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</si>
  <si>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</si>
  <si>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</si>
  <si>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</si>
  <si>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</si>
  <si>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</si>
  <si>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</si>
  <si>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</si>
  <si>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</si>
  <si>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</si>
  <si>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</si>
  <si>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</si>
  <si>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</si>
  <si>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</si>
  <si>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</si>
  <si>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</si>
  <si>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</si>
  <si>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</si>
  <si>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</si>
  <si>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</si>
  <si>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</si>
  <si>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</si>
  <si>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</si>
  <si>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</si>
  <si>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</si>
  <si>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</si>
  <si>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</si>
  <si>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</si>
  <si>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</si>
  <si>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</si>
  <si>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</si>
  <si>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</si>
  <si>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</si>
  <si>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</si>
  <si>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</si>
  <si>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</si>
  <si>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</si>
  <si>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</si>
  <si>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</si>
  <si>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</si>
  <si>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</si>
  <si>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</si>
  <si>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</si>
  <si>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</si>
  <si>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</si>
  <si>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</si>
  <si>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</si>
  <si>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</si>
  <si>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</si>
  <si>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</si>
  <si>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</si>
  <si>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</si>
  <si>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</si>
  <si>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</si>
  <si>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</si>
  <si>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</si>
  <si>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</si>
  <si>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</si>
  <si>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</si>
  <si>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</si>
  <si>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</si>
  <si>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</si>
  <si>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</si>
  <si>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</si>
  <si>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</si>
  <si>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</si>
  <si>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</si>
  <si>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</si>
  <si>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</si>
  <si>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</si>
  <si>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</si>
  <si>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</si>
  <si>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</si>
  <si>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</si>
  <si>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</si>
  <si>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</si>
  <si>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</si>
  <si>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</si>
  <si>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</si>
  <si>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</si>
  <si>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</si>
  <si>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</si>
  <si>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</si>
  <si>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</si>
  <si>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</si>
  <si>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</si>
  <si>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</si>
  <si>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</si>
  <si>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</si>
  <si>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</si>
  <si>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</si>
  <si>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</si>
  <si>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</si>
  <si>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</si>
  <si>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</si>
  <si>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</si>
  <si>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</si>
  <si>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</si>
  <si>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</si>
  <si>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</si>
  <si>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</si>
  <si>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</si>
  <si>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</si>
  <si>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</si>
  <si>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</si>
  <si>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</si>
  <si>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</si>
  <si>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</si>
  <si>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</si>
  <si>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</si>
  <si>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</si>
  <si>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</si>
  <si>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</si>
  <si>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</si>
  <si>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</si>
  <si>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</si>
  <si>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</si>
  <si>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</si>
  <si>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</si>
  <si>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</si>
  <si>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</si>
  <si>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</si>
  <si>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</si>
  <si>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</si>
  <si>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</si>
  <si>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</si>
  <si>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</si>
  <si>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</si>
  <si>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</si>
  <si>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</si>
  <si>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</si>
  <si>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</si>
  <si>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</si>
  <si>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</si>
  <si>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</si>
  <si>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</si>
  <si>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</si>
  <si>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</si>
  <si>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</si>
  <si>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</si>
  <si>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</si>
  <si>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</si>
  <si>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</si>
  <si>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</si>
  <si>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</si>
  <si>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</si>
  <si>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</si>
  <si>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</si>
  <si>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</si>
  <si>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</si>
  <si>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</si>
  <si>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</si>
  <si>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</si>
  <si>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</si>
  <si>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</si>
  <si>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</si>
  <si>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</si>
  <si>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</si>
  <si>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</si>
  <si>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</si>
  <si>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</si>
  <si>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</si>
  <si>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</si>
  <si>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</si>
  <si>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</si>
  <si>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</si>
  <si>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</si>
  <si>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</si>
  <si>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</si>
  <si>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</si>
  <si>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</si>
  <si>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</si>
  <si>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</si>
  <si>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</si>
  <si>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</si>
  <si>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</si>
  <si>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</si>
  <si>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</si>
  <si>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</si>
  <si>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</si>
  <si>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</si>
  <si>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</si>
  <si>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</si>
  <si>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</si>
  <si>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</si>
  <si>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</si>
  <si>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</si>
  <si>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</si>
  <si>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</si>
  <si>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</si>
  <si>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</si>
  <si>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</si>
  <si>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</si>
  <si>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</si>
  <si>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</si>
  <si>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</si>
  <si>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</si>
  <si>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</si>
  <si>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</si>
  <si>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</si>
  <si>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</si>
  <si>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</si>
  <si>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</si>
  <si>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</si>
  <si>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</si>
  <si>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</si>
  <si>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</si>
  <si>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</si>
  <si>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</si>
  <si>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</si>
  <si>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</si>
  <si>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</si>
  <si>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</si>
  <si>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</si>
  <si>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</si>
  <si>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</si>
  <si>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</si>
  <si>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</si>
  <si>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</si>
  <si>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</si>
  <si>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</si>
  <si>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</si>
  <si>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</si>
  <si>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</si>
  <si>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</si>
  <si>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</si>
  <si>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</si>
  <si>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</si>
  <si>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</si>
  <si>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</si>
  <si>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</si>
  <si>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</si>
  <si>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</si>
  <si>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</si>
  <si>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</si>
  <si>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</si>
  <si>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</si>
  <si>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</si>
  <si>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</si>
  <si>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</si>
  <si>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</si>
  <si>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</si>
  <si>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</si>
  <si>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</si>
  <si>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</si>
  <si>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</si>
  <si>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</si>
  <si>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</si>
  <si>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</si>
  <si>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</si>
  <si>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</si>
  <si>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</si>
  <si>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</si>
  <si>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</si>
  <si>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</si>
  <si>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</si>
  <si>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</si>
  <si>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</si>
  <si>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</si>
  <si>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</si>
  <si>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</si>
  <si>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</si>
  <si>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</si>
  <si>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</si>
  <si>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</si>
  <si>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</si>
  <si>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</si>
  <si>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</si>
  <si>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</si>
  <si>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</si>
  <si>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</si>
  <si>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</si>
  <si>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</si>
  <si>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</si>
  <si>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</si>
  <si>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</si>
  <si>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</si>
  <si>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</si>
  <si>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</si>
  <si>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</si>
  <si>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</si>
  <si>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</si>
  <si>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</si>
  <si>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</si>
  <si>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</si>
  <si>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</si>
  <si>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</si>
  <si>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</si>
  <si>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</si>
  <si>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</si>
  <si>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</si>
  <si>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</si>
  <si>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</si>
  <si>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</si>
  <si>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</si>
  <si>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</si>
  <si>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</si>
  <si>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</si>
  <si>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</si>
  <si>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</si>
  <si>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</si>
  <si>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</si>
  <si>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</si>
  <si>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</si>
  <si>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</si>
  <si>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</si>
  <si>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</si>
  <si>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</si>
  <si>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</si>
  <si>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</si>
  <si>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</si>
  <si>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</si>
  <si>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</si>
  <si>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</si>
  <si>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</si>
  <si>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</si>
  <si>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</si>
  <si>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</si>
  <si>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</si>
  <si>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</si>
  <si>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</si>
  <si>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</si>
  <si>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</si>
  <si>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</si>
  <si>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</si>
  <si>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</si>
  <si>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</si>
  <si>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</si>
  <si>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</si>
  <si>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</si>
  <si>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</si>
  <si>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</si>
  <si>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</si>
  <si>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</si>
  <si>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</si>
  <si>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</si>
  <si>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</si>
  <si>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</si>
  <si>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</si>
  <si>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</si>
  <si>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</si>
  <si>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</si>
  <si>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</si>
  <si>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</si>
  <si>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</si>
  <si>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</si>
  <si>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</si>
  <si>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</si>
  <si>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</si>
  <si>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</si>
  <si>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</si>
  <si>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</si>
  <si>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</si>
  <si>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</si>
  <si>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</si>
  <si>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</si>
  <si>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</si>
  <si>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</si>
  <si>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</si>
  <si>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</si>
  <si>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</si>
  <si>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</si>
  <si>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</si>
  <si>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</si>
  <si>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</si>
  <si>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</si>
  <si>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</si>
  <si>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</si>
  <si>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</si>
  <si>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</si>
  <si>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</si>
  <si>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</si>
  <si>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</si>
  <si>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</si>
  <si>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</si>
  <si>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</si>
  <si>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</si>
  <si>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</si>
  <si>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</si>
  <si>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</si>
  <si>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</si>
  <si>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</si>
  <si>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</si>
  <si>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</si>
  <si>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</si>
  <si>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</si>
  <si>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</si>
  <si>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</si>
  <si>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</si>
  <si>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</si>
  <si>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</si>
  <si>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</si>
  <si>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</si>
  <si>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</si>
  <si>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</si>
  <si>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</si>
  <si>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</si>
  <si>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</si>
  <si>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</si>
  <si>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</si>
  <si>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</si>
  <si>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</si>
  <si>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</si>
  <si>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</si>
  <si>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</si>
  <si>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</si>
  <si>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</si>
  <si>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</si>
  <si>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</si>
  <si>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</si>
  <si>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</si>
  <si>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</si>
  <si>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</si>
  <si>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</si>
  <si>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</si>
  <si>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</si>
  <si>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</si>
  <si>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</si>
  <si>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</si>
  <si>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</si>
  <si>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</si>
  <si>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</si>
  <si>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</si>
  <si>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</si>
  <si>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</si>
  <si>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</si>
  <si>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</si>
  <si>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</si>
  <si>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</si>
  <si>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</si>
  <si>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</si>
  <si>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</si>
  <si>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</si>
  <si>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</si>
  <si>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</si>
  <si>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</si>
  <si>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</si>
  <si>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</si>
  <si>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</si>
  <si>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</si>
  <si>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</si>
  <si>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</si>
  <si>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</si>
  <si>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</si>
  <si>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</si>
  <si>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</si>
  <si>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</si>
  <si>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</si>
  <si>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</si>
  <si>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</si>
  <si>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</si>
  <si>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</si>
  <si>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</si>
  <si>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</si>
  <si>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</si>
  <si>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</si>
  <si>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</si>
  <si>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</si>
  <si>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</si>
  <si>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</si>
  <si>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</si>
  <si>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</si>
  <si>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</si>
  <si>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</si>
  <si>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</si>
  <si>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</si>
  <si>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</si>
  <si>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</si>
  <si>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</si>
  <si>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</si>
  <si>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</si>
  <si>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</si>
  <si>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</si>
  <si>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</si>
  <si>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</si>
  <si>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</si>
  <si>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</si>
  <si>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</si>
  <si>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</si>
  <si>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</si>
  <si>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</si>
  <si>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</si>
  <si>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</si>
  <si>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</si>
  <si>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</si>
  <si>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</si>
  <si>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</si>
  <si>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</si>
  <si>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</si>
  <si>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</si>
  <si>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</si>
  <si>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</si>
  <si>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</si>
  <si>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</si>
  <si>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</si>
  <si>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</si>
  <si>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</si>
  <si>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</si>
  <si>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</si>
  <si>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</si>
  <si>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</si>
  <si>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</si>
  <si>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</si>
  <si>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</si>
  <si>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</si>
  <si>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</si>
  <si>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</si>
  <si>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</si>
  <si>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</si>
  <si>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</si>
  <si>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</si>
  <si>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</si>
  <si>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</si>
  <si>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</si>
  <si>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</si>
  <si>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</si>
  <si>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</si>
  <si>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</si>
  <si>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</si>
  <si>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</si>
  <si>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</si>
  <si>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</si>
  <si>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</si>
  <si>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</si>
  <si>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</si>
  <si>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</si>
  <si>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</si>
  <si>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</si>
  <si>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</si>
  <si>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</si>
  <si>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</si>
  <si>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</si>
  <si>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</si>
  <si>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</si>
  <si>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</si>
  <si>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</si>
  <si>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</si>
  <si>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</si>
  <si>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</si>
  <si>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</si>
  <si>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</si>
  <si>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</si>
  <si>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</si>
  <si>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</si>
  <si>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</si>
  <si>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</si>
  <si>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</si>
  <si>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</si>
  <si>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</si>
  <si>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</si>
  <si>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</si>
  <si>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</si>
  <si>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</si>
  <si>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</si>
  <si>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</si>
  <si>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</si>
  <si>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</si>
  <si>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</si>
  <si>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</si>
  <si>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</si>
  <si>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</si>
  <si>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</si>
  <si>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</si>
  <si>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</si>
  <si>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</si>
  <si>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</si>
  <si>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</si>
  <si>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</si>
  <si>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</si>
  <si>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</si>
  <si>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</si>
  <si>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</si>
  <si>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</si>
  <si>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</si>
  <si>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</si>
  <si>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</si>
  <si>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</si>
  <si>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</si>
  <si>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</si>
  <si>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</si>
  <si>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</si>
  <si>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</si>
  <si>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</si>
  <si>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</si>
  <si>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</si>
  <si>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</si>
  <si>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</si>
  <si>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</si>
  <si>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</si>
  <si>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</si>
  <si>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</si>
  <si>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</si>
  <si>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</si>
  <si>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</si>
  <si>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</si>
  <si>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</si>
  <si>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</si>
  <si>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</si>
  <si>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</si>
  <si>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</si>
  <si>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</si>
  <si>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</si>
  <si>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</si>
  <si>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</si>
  <si>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</si>
  <si>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</si>
  <si>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</si>
  <si>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</si>
  <si>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</si>
  <si>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</si>
  <si>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</si>
  <si>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</si>
  <si>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</si>
  <si>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</si>
  <si>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</si>
  <si>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</si>
  <si>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</si>
  <si>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</si>
  <si>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</si>
  <si>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</si>
  <si>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</si>
  <si>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</si>
  <si>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</si>
  <si>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</si>
  <si>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</si>
  <si>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</si>
  <si>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</si>
  <si>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</si>
  <si>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</si>
  <si>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</si>
  <si>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</si>
  <si>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</si>
  <si>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</si>
  <si>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</si>
  <si>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</si>
  <si>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</si>
  <si>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</si>
  <si>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</si>
  <si>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</si>
  <si>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</si>
  <si>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</si>
  <si>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</si>
  <si>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</si>
  <si>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</si>
  <si>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</si>
  <si>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</si>
  <si>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</si>
  <si>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</si>
  <si>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</si>
  <si>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</si>
  <si>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</si>
  <si>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</si>
  <si>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</si>
  <si>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</si>
  <si>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</si>
  <si>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</si>
  <si>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</si>
  <si>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</si>
  <si>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</si>
  <si>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</si>
  <si>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</si>
  <si>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</si>
  <si>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</si>
  <si>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</si>
  <si>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</si>
  <si>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</si>
  <si>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</si>
  <si>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</si>
  <si>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</si>
  <si>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</si>
  <si>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</si>
  <si>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</si>
  <si>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</si>
  <si>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</si>
  <si>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</si>
  <si>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</si>
  <si>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</si>
  <si>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</si>
  <si>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</si>
  <si>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</si>
  <si>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</si>
  <si>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</si>
  <si>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</si>
  <si>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</si>
  <si>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</si>
  <si>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</si>
  <si>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</si>
  <si>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</si>
  <si>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</si>
  <si>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</si>
  <si>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</si>
  <si>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</si>
  <si>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</si>
  <si>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</si>
  <si>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</si>
  <si>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</si>
  <si>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</si>
  <si>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</si>
  <si>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</si>
  <si>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</si>
  <si>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</si>
  <si>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</si>
  <si>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</si>
  <si>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</si>
  <si>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</si>
  <si>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</si>
  <si>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</si>
  <si>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</si>
  <si>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</si>
  <si>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</si>
  <si>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</si>
  <si>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</si>
  <si>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</si>
  <si>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</si>
  <si>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</si>
  <si>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</si>
  <si>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</si>
  <si>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</si>
  <si>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</si>
  <si>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</si>
  <si>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</si>
  <si>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</si>
  <si>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</si>
  <si>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</si>
  <si>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</si>
  <si>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</si>
  <si>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</si>
  <si>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</si>
  <si>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</si>
  <si>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</si>
  <si>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</si>
  <si>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</si>
  <si>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</si>
  <si>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</si>
  <si>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</si>
  <si>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</si>
  <si>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</si>
  <si>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</si>
  <si>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</si>
  <si>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</si>
  <si>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</si>
  <si>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</si>
  <si>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</si>
  <si>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</si>
  <si>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</si>
  <si>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</si>
  <si>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</si>
  <si>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</si>
  <si>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</si>
  <si>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</si>
  <si>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</si>
  <si>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</si>
  <si>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</si>
  <si>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</si>
  <si>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</si>
  <si>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</si>
  <si>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</si>
  <si>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</si>
  <si>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</si>
  <si>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</si>
  <si>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</si>
  <si>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</si>
  <si>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</si>
  <si>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</si>
  <si>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</si>
  <si>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</si>
  <si>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</si>
  <si>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</si>
  <si>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</si>
  <si>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</si>
  <si>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</si>
  <si>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</si>
  <si>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</si>
  <si>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</si>
  <si>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</si>
  <si>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</si>
  <si>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</si>
  <si>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</si>
  <si>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</si>
  <si>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</si>
  <si>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</si>
  <si>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</si>
  <si>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</si>
  <si>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</si>
  <si>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</si>
  <si>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</si>
  <si>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</si>
  <si>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</si>
  <si>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</si>
  <si>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</si>
  <si>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</si>
  <si>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</si>
  <si>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</si>
  <si>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</si>
  <si>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</si>
  <si>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</si>
  <si>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</si>
  <si>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</si>
  <si>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</si>
  <si>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</si>
  <si>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</si>
  <si>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</si>
  <si>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</si>
  <si>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</si>
  <si>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</si>
  <si>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</si>
  <si>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</si>
  <si>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</si>
  <si>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</si>
  <si>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</si>
  <si>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</si>
  <si>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</si>
  <si>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</si>
  <si>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</si>
  <si>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</si>
  <si>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</si>
  <si>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</si>
  <si>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</si>
  <si>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</si>
  <si>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</si>
  <si>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</si>
  <si>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</si>
  <si>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</si>
  <si>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</si>
  <si>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</si>
  <si>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</si>
  <si>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</si>
  <si>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</si>
  <si>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</si>
  <si>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</si>
  <si>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</si>
  <si>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</si>
  <si>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</si>
  <si>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</si>
  <si>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</si>
  <si>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</si>
  <si>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</si>
  <si>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</si>
  <si>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</si>
  <si>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</si>
  <si>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</si>
  <si>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</si>
  <si>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</si>
  <si>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</si>
  <si>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</si>
  <si>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</si>
  <si>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</si>
  <si>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</si>
  <si>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</si>
  <si>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</si>
  <si>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</si>
  <si>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</si>
  <si>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</si>
  <si>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</si>
  <si>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</si>
  <si>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</si>
  <si>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</si>
  <si>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</si>
  <si>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</si>
  <si>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</si>
  <si>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</si>
  <si>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</si>
  <si>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</si>
  <si>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</si>
  <si>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</si>
  <si>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</si>
  <si>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</si>
  <si>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</si>
  <si>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</si>
  <si>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</si>
  <si>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</si>
  <si>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</si>
  <si>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</si>
  <si>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</si>
  <si>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</si>
  <si>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</si>
  <si>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</si>
  <si>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</si>
  <si>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</si>
  <si>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</si>
  <si>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</si>
  <si>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</si>
  <si>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</si>
  <si>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</si>
  <si>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</si>
  <si>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</si>
  <si>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</si>
  <si>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</si>
  <si>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</si>
  <si>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</si>
  <si>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</si>
  <si>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</si>
  <si>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</si>
  <si>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</si>
  <si>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</si>
  <si>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</si>
  <si>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</si>
  <si>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</si>
  <si>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</si>
  <si>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</si>
  <si>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</si>
  <si>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</si>
  <si>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</si>
  <si>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</si>
  <si>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</si>
  <si>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</si>
  <si>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</si>
  <si>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</si>
  <si>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</si>
  <si>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</si>
  <si>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</si>
  <si>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</si>
  <si>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</si>
  <si>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</si>
  <si>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</si>
  <si>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</si>
  <si>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</si>
  <si>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</si>
  <si>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</si>
  <si>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</si>
  <si>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</si>
  <si>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</si>
  <si>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</si>
  <si>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</si>
  <si>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</si>
  <si>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</si>
  <si>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</si>
  <si>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</si>
  <si>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</si>
  <si>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</si>
  <si>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</si>
  <si>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</si>
  <si>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</si>
  <si>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</si>
  <si>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</si>
  <si>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</si>
  <si>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</si>
  <si>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</si>
  <si>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</si>
  <si>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</si>
  <si>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</si>
  <si>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</si>
  <si>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</si>
  <si>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</si>
  <si>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</si>
  <si>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</si>
  <si>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</si>
  <si>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</si>
  <si>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</si>
  <si>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</si>
  <si>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</si>
  <si>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</si>
  <si>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</si>
  <si>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</si>
  <si>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</si>
  <si>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</si>
  <si>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</si>
  <si>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</si>
  <si>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</si>
  <si>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</si>
  <si>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</si>
  <si>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</si>
  <si>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</si>
  <si>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</si>
  <si>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</si>
  <si>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</si>
  <si>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</si>
  <si>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</si>
  <si>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</si>
  <si>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</si>
  <si>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</si>
  <si>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</si>
  <si>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</si>
  <si>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</si>
  <si>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</si>
  <si>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</si>
  <si>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</si>
  <si>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</si>
  <si>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</si>
  <si>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</si>
  <si>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</si>
  <si>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</si>
  <si>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</si>
  <si>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</si>
  <si>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</si>
  <si>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</si>
  <si>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</si>
  <si>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</si>
  <si>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</si>
  <si>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</si>
  <si>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</si>
  <si>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</si>
  <si>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</si>
  <si>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</si>
  <si>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</si>
  <si>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</si>
  <si>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</si>
  <si>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</si>
  <si>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</si>
  <si>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</si>
  <si>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</si>
  <si>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</si>
  <si>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</si>
  <si>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</si>
  <si>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</si>
  <si>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</si>
  <si>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</si>
  <si>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</si>
  <si>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</si>
  <si>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</si>
  <si>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</si>
  <si>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</si>
  <si>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</si>
  <si>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</si>
  <si>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</si>
  <si>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</si>
  <si>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</si>
  <si>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</si>
  <si>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</si>
  <si>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</si>
  <si>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</si>
  <si>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</si>
  <si>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</si>
  <si>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</si>
  <si>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</si>
  <si>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</si>
  <si>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</si>
  <si>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</si>
  <si>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</si>
  <si>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</si>
  <si>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</si>
  <si>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</si>
  <si>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</si>
  <si>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</si>
  <si>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</si>
  <si>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</si>
  <si>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</si>
  <si>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</si>
  <si>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</si>
  <si>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</si>
  <si>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</si>
  <si>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</si>
  <si>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</si>
  <si>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</si>
  <si>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</si>
  <si>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</si>
  <si>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</si>
  <si>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</si>
  <si>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</si>
  <si>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</si>
  <si>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</si>
  <si>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</si>
  <si>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</si>
  <si>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</si>
  <si>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</si>
  <si>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</si>
  <si>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</si>
  <si>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</si>
  <si>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</si>
  <si>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</si>
  <si>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</si>
  <si>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</si>
  <si>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</si>
  <si>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</si>
  <si>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</si>
  <si>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</si>
  <si>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</si>
  <si>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</si>
  <si>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</si>
  <si>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</si>
  <si>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</si>
  <si>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</si>
  <si>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</si>
  <si>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</si>
  <si>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</si>
  <si>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</si>
  <si>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</si>
  <si>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</si>
  <si>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</si>
  <si>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</si>
  <si>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</si>
  <si>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</si>
  <si>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</si>
  <si>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</si>
  <si>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</si>
  <si>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</si>
  <si>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</si>
  <si>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</si>
  <si>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</si>
  <si>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</si>
  <si>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</si>
  <si>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</si>
  <si>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</si>
  <si>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</si>
  <si>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</si>
  <si>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</si>
  <si>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</si>
  <si>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</si>
  <si>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</si>
  <si>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</si>
  <si>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</si>
  <si>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</si>
  <si>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</si>
  <si>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</si>
  <si>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</si>
  <si>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</si>
  <si>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</si>
  <si>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</si>
  <si>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</si>
  <si>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</si>
  <si>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</si>
  <si>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</si>
  <si>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</si>
  <si>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</si>
  <si>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</si>
  <si>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</si>
  <si>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</si>
  <si>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</si>
  <si>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</si>
  <si>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</si>
  <si>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</si>
  <si>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</si>
  <si>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</si>
  <si>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</si>
  <si>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</si>
  <si>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</si>
  <si>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</si>
  <si>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</si>
  <si>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</si>
  <si>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</si>
  <si>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</si>
  <si>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</si>
  <si>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</si>
  <si>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</si>
  <si>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</si>
  <si>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</si>
  <si>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</si>
  <si>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</si>
  <si>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</si>
  <si>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</si>
  <si>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</si>
  <si>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</si>
  <si>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</si>
  <si>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</si>
  <si>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</si>
  <si>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</si>
  <si>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</si>
  <si>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</si>
  <si>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</si>
  <si>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</si>
  <si>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</si>
  <si>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</si>
  <si>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</si>
  <si>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</si>
  <si>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</si>
  <si>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</si>
  <si>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</si>
  <si>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</si>
  <si>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</si>
  <si>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</si>
  <si>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</si>
  <si>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</si>
  <si>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</si>
  <si>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</si>
  <si>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</si>
  <si>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</si>
  <si>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</si>
  <si>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</si>
  <si>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</si>
  <si>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</si>
  <si>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</si>
  <si>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</si>
  <si>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</si>
  <si>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</si>
  <si>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</si>
  <si>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</si>
  <si>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</si>
  <si>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</si>
  <si>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</si>
  <si>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</si>
  <si>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</si>
  <si>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</si>
  <si>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</si>
  <si>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</si>
  <si>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</si>
  <si>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</si>
  <si>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</si>
  <si>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</si>
  <si>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</si>
  <si>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</si>
  <si>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</si>
  <si>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</si>
  <si>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</si>
  <si>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</si>
  <si>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</si>
  <si>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</si>
  <si>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</si>
  <si>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</si>
  <si>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</si>
  <si>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</si>
  <si>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</si>
  <si>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</si>
  <si>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</si>
  <si>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</si>
  <si>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</si>
  <si>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</si>
  <si>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</si>
  <si>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</si>
  <si>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</si>
  <si>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</si>
  <si>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</si>
  <si>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</si>
  <si>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</si>
  <si>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</si>
  <si>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</si>
  <si>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</si>
  <si>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</si>
  <si>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</si>
  <si>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</si>
  <si>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</si>
  <si>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</si>
  <si>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</si>
  <si>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</si>
  <si>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</si>
  <si>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</si>
  <si>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</si>
  <si>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</si>
  <si>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</si>
  <si>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</si>
  <si>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</si>
  <si>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</si>
  <si>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</si>
  <si>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</si>
  <si>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</si>
  <si>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</si>
  <si>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</si>
  <si>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</si>
  <si>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</si>
  <si>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</si>
  <si>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</si>
  <si>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</si>
  <si>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</si>
  <si>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</si>
  <si>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</si>
  <si>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</si>
  <si>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</si>
  <si>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</si>
  <si>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</si>
  <si>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</si>
  <si>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</si>
  <si>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</si>
  <si>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</si>
  <si>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</si>
  <si>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</si>
  <si>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</si>
  <si>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</si>
  <si>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</si>
  <si>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</si>
  <si>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</si>
  <si>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</si>
  <si>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</si>
  <si>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</si>
  <si>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</si>
  <si>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</si>
  <si>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</si>
  <si>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</si>
  <si>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</si>
  <si>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</si>
  <si>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</si>
  <si>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</si>
  <si>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</si>
  <si>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</si>
  <si>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</si>
  <si>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</si>
  <si>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</si>
  <si>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</si>
  <si>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</si>
  <si>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</si>
  <si>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</si>
  <si>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</si>
  <si>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</si>
  <si>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</si>
  <si>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</si>
  <si>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</si>
  <si>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</si>
  <si>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</si>
  <si>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</si>
  <si>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</si>
  <si>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</si>
  <si>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</si>
  <si>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</si>
  <si>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</si>
  <si>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</si>
  <si>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</si>
  <si>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</si>
  <si>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</si>
  <si>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</si>
  <si>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</si>
  <si>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</si>
  <si>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</si>
  <si>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</si>
  <si>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</si>
  <si>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</si>
  <si>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</si>
  <si>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</si>
  <si>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</si>
  <si>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</si>
  <si>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</si>
  <si>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</si>
  <si>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</si>
  <si>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</si>
  <si>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</si>
  <si>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</si>
  <si>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</si>
  <si>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</si>
  <si>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</si>
  <si>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</si>
  <si>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</si>
  <si>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</si>
  <si>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</si>
  <si>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</si>
  <si>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</si>
  <si>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</si>
  <si>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</si>
  <si>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</si>
  <si>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</si>
  <si>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</si>
  <si>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</si>
  <si>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</si>
  <si>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</si>
  <si>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</si>
  <si>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</si>
  <si>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</si>
  <si>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</si>
  <si>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</si>
  <si>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</si>
  <si>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</si>
  <si>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</si>
  <si>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</si>
  <si>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</si>
  <si>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</si>
  <si>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</si>
  <si>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</si>
  <si>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</si>
  <si>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</si>
  <si>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</si>
  <si>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</si>
  <si>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</si>
  <si>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</si>
  <si>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</si>
  <si>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</si>
  <si>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</si>
  <si>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</si>
  <si>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</si>
  <si>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</si>
  <si>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</si>
  <si>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</si>
  <si>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</si>
  <si>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</si>
  <si>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</si>
  <si>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</si>
  <si>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</si>
  <si>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</si>
  <si>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</si>
  <si>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</si>
  <si>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</si>
  <si>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</si>
  <si>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</si>
  <si>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</si>
  <si>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</si>
  <si>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</si>
  <si>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</si>
  <si>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</si>
  <si>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</si>
  <si>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</si>
  <si>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</si>
  <si>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</si>
  <si>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</si>
  <si>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</si>
  <si>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</si>
  <si>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</si>
  <si>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</si>
  <si>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</si>
  <si>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</si>
  <si>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</si>
  <si>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</si>
  <si>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</si>
  <si>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</si>
  <si>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</si>
  <si>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</si>
  <si>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</si>
  <si>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</si>
  <si>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</si>
  <si>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</si>
  <si>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</si>
  <si>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</si>
  <si>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</si>
  <si>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</si>
  <si>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</si>
  <si>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</si>
  <si>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</si>
  <si>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</si>
  <si>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</si>
  <si>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</si>
  <si>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</si>
  <si>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</si>
  <si>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</si>
  <si>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</si>
  <si>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</si>
  <si>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</si>
  <si>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</si>
  <si>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</si>
  <si>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</si>
  <si>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</si>
  <si>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</si>
  <si>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</si>
  <si>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</si>
  <si>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</si>
  <si>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</si>
  <si>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</si>
  <si>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</si>
  <si>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</si>
  <si>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</si>
  <si>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</si>
  <si>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</si>
  <si>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</si>
  <si>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</si>
  <si>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</si>
  <si>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</si>
  <si>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</si>
  <si>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</si>
  <si>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</si>
  <si>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</si>
  <si>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</si>
  <si>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</si>
  <si>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</si>
  <si>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</si>
  <si>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</si>
  <si>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</si>
  <si>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</si>
  <si>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</si>
  <si>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</si>
  <si>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</si>
  <si>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</si>
  <si>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</si>
  <si>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</si>
  <si>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</si>
  <si>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</si>
  <si>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</si>
  <si>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</si>
  <si>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</si>
  <si>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</si>
  <si>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</si>
  <si>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</si>
  <si>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</si>
  <si>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</si>
  <si>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</si>
  <si>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</si>
  <si>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</si>
  <si>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</si>
  <si>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</si>
  <si>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</si>
  <si>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</si>
  <si>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</si>
  <si>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</si>
  <si>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</si>
  <si>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</si>
  <si>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</si>
  <si>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</si>
  <si>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</si>
  <si>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</si>
  <si>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</si>
  <si>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</si>
  <si>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</si>
  <si>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</si>
  <si>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</si>
  <si>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</si>
  <si>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</si>
  <si>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</si>
  <si>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</si>
  <si>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</si>
  <si>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</si>
  <si>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</si>
  <si>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</si>
  <si>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</si>
  <si>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</si>
  <si>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</si>
  <si>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</si>
  <si>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</si>
  <si>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</si>
  <si>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</si>
  <si>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</si>
  <si>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</si>
  <si>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</si>
  <si>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</si>
  <si>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</si>
  <si>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</si>
  <si>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</si>
  <si>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</si>
  <si>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</si>
  <si>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</si>
  <si>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</si>
  <si>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</si>
  <si>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</si>
  <si>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</si>
  <si>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</si>
  <si>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</si>
  <si>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</si>
  <si>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</si>
  <si>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</si>
  <si>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</si>
  <si>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</si>
  <si>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</si>
  <si>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</si>
  <si>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</si>
  <si>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</si>
  <si>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</si>
  <si>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</si>
  <si>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</si>
  <si>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</si>
  <si>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</si>
  <si>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</si>
  <si>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</si>
  <si>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</si>
  <si>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</si>
  <si>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</si>
  <si>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</si>
  <si>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</si>
  <si>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</si>
  <si>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</si>
  <si>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</si>
  <si>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</si>
  <si>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</si>
  <si>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</si>
  <si>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</si>
  <si>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</si>
  <si>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</si>
  <si>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</si>
  <si>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</si>
  <si>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</si>
  <si>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</si>
  <si>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</si>
  <si>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</si>
  <si>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</si>
  <si>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</si>
  <si>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</si>
  <si>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</si>
  <si>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</si>
  <si>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</si>
  <si>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</si>
  <si>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</si>
  <si>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</si>
  <si>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</si>
  <si>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</si>
  <si>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</si>
  <si>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</si>
  <si>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</si>
  <si>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</si>
  <si>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</si>
  <si>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</si>
  <si>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</si>
  <si>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</si>
  <si>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</si>
  <si>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</si>
  <si>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</si>
  <si>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</si>
  <si>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</si>
  <si>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</si>
  <si>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</si>
  <si>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</si>
  <si>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</si>
  <si>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</si>
  <si>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</si>
  <si>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</si>
  <si>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</si>
  <si>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</si>
  <si>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</si>
  <si>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</si>
  <si>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</si>
  <si>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</si>
  <si>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</si>
  <si>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</si>
  <si>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</si>
  <si>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</si>
  <si>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</si>
  <si>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</si>
  <si>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</si>
  <si>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</si>
  <si>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</si>
  <si>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</si>
  <si>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</si>
  <si>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</si>
  <si>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</si>
  <si>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</si>
  <si>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</si>
  <si>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</si>
  <si>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</si>
  <si>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</si>
  <si>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</si>
  <si>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</si>
  <si>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</si>
  <si>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</si>
  <si>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</si>
  <si>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</si>
  <si>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</si>
  <si>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</si>
  <si>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</si>
  <si>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</si>
  <si>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</si>
  <si>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</si>
  <si>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</si>
  <si>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</si>
  <si>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</si>
  <si>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</si>
  <si>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</si>
  <si>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</si>
  <si>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</si>
  <si>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</si>
  <si>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</si>
  <si>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</si>
  <si>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</si>
  <si>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</si>
  <si>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</si>
  <si>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</si>
  <si>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</si>
  <si>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</si>
  <si>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</si>
  <si>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</si>
  <si>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</si>
  <si>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</si>
  <si>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</si>
  <si>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</si>
  <si>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</si>
  <si>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</si>
  <si>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</si>
  <si>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</si>
  <si>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</si>
  <si>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</si>
  <si>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</si>
  <si>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</si>
  <si>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</si>
  <si>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</si>
  <si>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</si>
  <si>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</si>
  <si>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</si>
  <si>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</si>
  <si>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</si>
  <si>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</si>
  <si>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</si>
  <si>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</si>
  <si>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</si>
  <si>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</si>
  <si>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</si>
  <si>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</si>
  <si>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</si>
  <si>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</si>
  <si>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</si>
  <si>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</si>
  <si>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</si>
  <si>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</si>
  <si>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</si>
  <si>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</si>
  <si>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</si>
  <si>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</si>
  <si>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</si>
  <si>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</si>
  <si>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</si>
  <si>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</si>
  <si>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</si>
  <si>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</si>
  <si>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</si>
  <si>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</si>
  <si>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</si>
  <si>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</si>
  <si>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</si>
  <si>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</si>
  <si>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</si>
  <si>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</si>
  <si>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</si>
  <si>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</si>
  <si>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</si>
  <si>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</si>
  <si>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</si>
  <si>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</si>
  <si>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</si>
  <si>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</si>
  <si>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</si>
  <si>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</si>
  <si>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</si>
  <si>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</si>
  <si>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</si>
  <si>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</si>
  <si>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</si>
  <si>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</si>
  <si>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</si>
  <si>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</si>
  <si>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</si>
  <si>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</si>
  <si>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</si>
  <si>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</si>
  <si>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</si>
  <si>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</si>
  <si>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</si>
  <si>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</si>
  <si>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</si>
  <si>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</si>
  <si>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</si>
  <si>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</si>
  <si>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</si>
  <si>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</si>
  <si>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</si>
  <si>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</si>
  <si>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</si>
  <si>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</si>
  <si>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</si>
  <si>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</si>
  <si>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</si>
  <si>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</si>
  <si>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</si>
  <si>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</si>
  <si>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</si>
  <si>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</si>
  <si>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</si>
  <si>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</si>
  <si>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</si>
  <si>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</si>
  <si>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</si>
  <si>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</si>
  <si>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</si>
  <si>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</si>
  <si>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</si>
  <si>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</si>
  <si>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</si>
  <si>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</si>
  <si>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</si>
  <si>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</si>
  <si>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</si>
  <si>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</si>
  <si>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</si>
  <si>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</si>
  <si>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</si>
  <si>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</si>
  <si>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</si>
  <si>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</si>
  <si>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</si>
  <si>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</si>
  <si>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</si>
  <si>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</si>
  <si>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</si>
  <si>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</si>
  <si>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</si>
  <si>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</si>
  <si>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</si>
  <si>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</si>
  <si>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</si>
  <si>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</si>
  <si>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</si>
  <si>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</si>
  <si>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</si>
  <si>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</si>
  <si>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</si>
  <si>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</si>
  <si>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</si>
  <si>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</si>
  <si>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</si>
  <si>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</si>
  <si>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</si>
  <si>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</si>
  <si>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</si>
  <si>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</si>
  <si>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</si>
  <si>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</si>
  <si>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</si>
  <si>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</si>
  <si>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</si>
  <si>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</si>
  <si>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</si>
  <si>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</si>
  <si>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</si>
  <si>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</si>
  <si>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</si>
  <si>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</si>
  <si>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</si>
  <si>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</si>
  <si>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</si>
  <si>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</si>
  <si>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</si>
  <si>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</si>
  <si>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</si>
  <si>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</si>
  <si>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</si>
  <si>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</si>
  <si>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</si>
  <si>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</si>
  <si>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</si>
  <si>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</si>
  <si>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</si>
  <si>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</si>
  <si>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</si>
  <si>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</si>
  <si>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</si>
  <si>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</si>
  <si>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</si>
  <si>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</si>
  <si>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</si>
  <si>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</si>
  <si>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</si>
  <si>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</si>
  <si>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</si>
  <si>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</si>
  <si>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</si>
  <si>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</si>
  <si>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</si>
  <si>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</si>
  <si>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</si>
  <si>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</si>
  <si>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</si>
  <si>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</si>
  <si>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</si>
  <si>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</si>
  <si>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</si>
  <si>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</si>
  <si>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</si>
  <si>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</si>
  <si>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</si>
  <si>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</si>
  <si>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</si>
  <si>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</si>
  <si>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</si>
  <si>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</si>
  <si>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</si>
  <si>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</si>
  <si>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</si>
  <si>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</si>
  <si>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</si>
  <si>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</si>
  <si>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</si>
  <si>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</si>
  <si>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</si>
  <si>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</si>
  <si>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</si>
  <si>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</si>
  <si>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</si>
  <si>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</si>
  <si>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</si>
  <si>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</si>
  <si>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</si>
  <si>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</si>
  <si>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</si>
  <si>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</si>
  <si>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</si>
  <si>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</si>
  <si>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</si>
  <si>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</si>
  <si>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</si>
  <si>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</si>
  <si>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</si>
  <si>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</si>
  <si>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</si>
  <si>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</si>
  <si>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</si>
  <si>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</si>
  <si>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</si>
  <si>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</si>
  <si>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</si>
  <si>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</si>
  <si>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</si>
  <si>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</si>
  <si>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</si>
  <si>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</si>
  <si>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</si>
  <si>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</si>
  <si>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</si>
  <si>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</si>
  <si>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</si>
  <si>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</si>
  <si>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</si>
  <si>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</si>
  <si>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</si>
  <si>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</si>
  <si>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</si>
  <si>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</si>
  <si>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</si>
  <si>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</si>
  <si>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</si>
  <si>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</si>
  <si>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</si>
  <si>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</si>
  <si>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</si>
  <si>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</si>
  <si>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</si>
  <si>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</si>
  <si>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</si>
  <si>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</si>
  <si>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</si>
  <si>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</si>
  <si>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</si>
  <si>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</si>
  <si>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</si>
  <si>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</si>
  <si>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</si>
  <si>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</si>
  <si>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</si>
  <si>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</si>
  <si>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</si>
  <si>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</si>
  <si>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</si>
  <si>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</si>
  <si>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</si>
  <si>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</si>
  <si>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</si>
  <si>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</si>
  <si>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</si>
  <si>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</si>
  <si>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</si>
  <si>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</si>
  <si>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</si>
  <si>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</si>
  <si>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</si>
  <si>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</si>
  <si>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</si>
  <si>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</si>
  <si>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</si>
  <si>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</si>
  <si>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</si>
  <si>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</si>
  <si>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</si>
  <si>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</si>
  <si>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</si>
  <si>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</si>
  <si>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</si>
  <si>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</si>
  <si>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</si>
  <si>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</si>
  <si>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</si>
  <si>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</si>
  <si>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</si>
  <si>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</si>
  <si>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</si>
  <si>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</si>
  <si>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</si>
  <si>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</si>
  <si>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</si>
  <si>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</si>
  <si>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</si>
  <si>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</si>
  <si>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</si>
  <si>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</si>
  <si>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</si>
  <si>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</si>
  <si>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</si>
  <si>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</si>
  <si>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</si>
  <si>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</si>
  <si>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</si>
  <si>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</si>
  <si>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</si>
  <si>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</si>
  <si>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</si>
  <si>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</si>
  <si>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</si>
  <si>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</si>
  <si>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</si>
  <si>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</si>
  <si>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</si>
  <si>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</si>
  <si>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</si>
  <si>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</si>
  <si>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</si>
  <si>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</si>
  <si>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</si>
  <si>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</si>
  <si>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</si>
  <si>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</si>
  <si>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</si>
  <si>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</si>
  <si>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</si>
  <si>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</si>
  <si>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</si>
  <si>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</si>
  <si>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</si>
  <si>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</si>
  <si>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</si>
  <si>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</si>
  <si>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</si>
  <si>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</si>
  <si>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</si>
  <si>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</si>
  <si>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</si>
  <si>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</si>
  <si>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</si>
  <si>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</si>
  <si>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</si>
  <si>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</si>
  <si>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</si>
  <si>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</si>
  <si>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</si>
  <si>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</si>
  <si>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</si>
  <si>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</si>
  <si>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</si>
  <si>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</si>
  <si>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</si>
  <si>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</si>
  <si>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</si>
  <si>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</si>
  <si>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</si>
  <si>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</si>
  <si>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</si>
  <si>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</si>
  <si>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</si>
  <si>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</si>
  <si>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</si>
  <si>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</si>
  <si>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</si>
  <si>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</si>
  <si>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</si>
  <si>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</si>
  <si>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</si>
  <si>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</si>
  <si>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</si>
  <si>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</si>
  <si>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</si>
  <si>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</si>
  <si>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</si>
  <si>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</si>
  <si>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</si>
  <si>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</si>
  <si>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</si>
  <si>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</si>
  <si>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</si>
  <si>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</si>
  <si>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</si>
  <si>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</si>
  <si>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</si>
  <si>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</si>
  <si>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</si>
  <si>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</si>
  <si>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</si>
  <si>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</si>
  <si>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</si>
  <si>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</si>
  <si>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</si>
  <si>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</si>
  <si>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</si>
  <si>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</si>
  <si>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</si>
  <si>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</si>
  <si>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</si>
  <si>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</si>
  <si>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</si>
  <si>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</si>
  <si>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</si>
  <si>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</si>
  <si>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</si>
  <si>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</si>
  <si>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</si>
  <si>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</si>
  <si>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</si>
  <si>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</si>
  <si>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</si>
  <si>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</si>
  <si>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</si>
  <si>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</si>
  <si>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</si>
  <si>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</si>
  <si>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</si>
  <si>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</si>
  <si>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</si>
  <si>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</si>
  <si>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</si>
  <si>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</si>
  <si>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</si>
  <si>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</si>
  <si>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</si>
  <si>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</si>
  <si>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</si>
  <si>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</si>
  <si>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</si>
  <si>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</si>
  <si>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</si>
  <si>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</si>
  <si>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</si>
  <si>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</si>
  <si>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</si>
  <si>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</si>
  <si>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</si>
  <si>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</si>
  <si>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</si>
  <si>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</si>
  <si>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</si>
  <si>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</si>
  <si>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</si>
  <si>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</si>
  <si>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</si>
  <si>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</si>
  <si>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</si>
  <si>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</si>
  <si>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</si>
  <si>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</si>
  <si>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</si>
  <si>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</si>
  <si>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</si>
  <si>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</si>
  <si>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</si>
  <si>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</si>
  <si>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</si>
  <si>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</si>
  <si>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</si>
  <si>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</si>
  <si>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</si>
  <si>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</si>
  <si>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</si>
  <si>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</si>
  <si>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</si>
  <si>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</si>
  <si>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</si>
  <si>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</si>
  <si>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</si>
  <si>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</si>
  <si>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</si>
  <si>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</si>
  <si>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</si>
  <si>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</si>
  <si>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</si>
  <si>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</si>
  <si>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</si>
  <si>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</si>
  <si>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</si>
  <si>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</si>
  <si>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</si>
  <si>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</si>
  <si>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</si>
  <si>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</si>
  <si>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</si>
  <si>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</si>
  <si>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</si>
  <si>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</si>
  <si>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</si>
  <si>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</si>
  <si>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</si>
  <si>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</si>
  <si>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</si>
  <si>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</si>
  <si>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</si>
  <si>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</si>
  <si>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</si>
  <si>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</si>
  <si>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</si>
  <si>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</si>
  <si>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</si>
  <si>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</si>
  <si>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</si>
  <si>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</si>
  <si>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</si>
  <si>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</si>
  <si>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</si>
  <si>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</si>
  <si>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</si>
  <si>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</si>
  <si>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</si>
  <si>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</si>
  <si>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</si>
  <si>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</si>
  <si>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</si>
  <si>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</si>
  <si>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</si>
  <si>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</si>
  <si>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</si>
  <si>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</si>
  <si>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</si>
  <si>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</si>
  <si>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</si>
  <si>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</si>
  <si>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</si>
  <si>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</si>
  <si>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</si>
  <si>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</si>
  <si>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</si>
  <si>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</si>
  <si>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</si>
  <si>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</si>
  <si>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</si>
  <si>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</si>
  <si>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</si>
  <si>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</si>
  <si>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</si>
  <si>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</si>
  <si>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</si>
  <si>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</si>
  <si>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</si>
  <si>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</si>
  <si>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</si>
  <si>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</si>
  <si>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</si>
  <si>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</si>
  <si>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</si>
  <si>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</si>
  <si>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</si>
  <si>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</si>
  <si>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</si>
  <si>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</si>
  <si>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</si>
  <si>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</si>
  <si>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</si>
  <si>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</si>
  <si>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</si>
  <si>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</si>
  <si>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</si>
  <si>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</si>
  <si>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</si>
  <si>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</si>
  <si>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</si>
  <si>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</si>
  <si>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</si>
  <si>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</si>
  <si>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</si>
  <si>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</si>
  <si>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</si>
  <si>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</si>
  <si>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</si>
  <si>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</si>
  <si>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</si>
  <si>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</si>
  <si>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</si>
  <si>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</si>
  <si>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</si>
  <si>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</si>
  <si>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</si>
  <si>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</si>
  <si>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</si>
  <si>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</si>
  <si>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</si>
  <si>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</si>
  <si>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</si>
  <si>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</si>
  <si>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</si>
  <si>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</si>
  <si>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</si>
  <si>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</si>
  <si>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</si>
  <si>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</si>
  <si>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</si>
  <si>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</si>
  <si>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</si>
  <si>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</si>
  <si>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</si>
  <si>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</si>
  <si>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</si>
  <si>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</si>
  <si>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</si>
  <si>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</si>
  <si>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</si>
  <si>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</si>
  <si>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</si>
  <si>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</si>
  <si>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</si>
  <si>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</si>
  <si>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</si>
  <si>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</si>
  <si>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</si>
  <si>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</si>
  <si>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</si>
  <si>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</si>
  <si>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</si>
  <si>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</si>
  <si>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</si>
  <si>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</si>
  <si>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</si>
  <si>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</si>
  <si>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</si>
  <si>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</si>
  <si>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</si>
  <si>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</si>
  <si>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</si>
  <si>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</si>
  <si>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</si>
  <si>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</si>
  <si>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</si>
  <si>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</si>
  <si>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</si>
  <si>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</si>
  <si>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</si>
  <si>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</si>
  <si>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</si>
  <si>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</si>
  <si>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</si>
  <si>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</si>
  <si>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</si>
  <si>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</si>
  <si>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</si>
  <si>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</si>
  <si>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</si>
  <si>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</si>
  <si>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</si>
  <si>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</si>
  <si>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</si>
  <si>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</si>
  <si>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</si>
  <si>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</si>
  <si>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</si>
  <si>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</si>
  <si>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</si>
  <si>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</si>
  <si>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</si>
  <si>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</si>
  <si>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</si>
  <si>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</si>
  <si>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</si>
  <si>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</si>
  <si>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</si>
  <si>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</si>
  <si>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</si>
  <si>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</si>
  <si>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</si>
  <si>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</si>
  <si>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</si>
  <si>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</si>
  <si>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</si>
  <si>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</si>
  <si>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</si>
  <si>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</si>
  <si>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</si>
  <si>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</si>
  <si>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</si>
  <si>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</si>
  <si>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</si>
  <si>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</si>
  <si>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</si>
  <si>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</si>
  <si>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</si>
  <si>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</si>
  <si>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</si>
  <si>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</si>
  <si>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</si>
  <si>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</si>
  <si>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</si>
  <si>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</si>
  <si>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</si>
  <si>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</si>
  <si>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</si>
  <si>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</si>
  <si>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</si>
  <si>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</si>
  <si>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</si>
  <si>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</si>
  <si>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</si>
  <si>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</si>
  <si>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</si>
  <si>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</si>
  <si>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</si>
  <si>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</si>
  <si>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</si>
  <si>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</si>
  <si>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</si>
  <si>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</si>
  <si>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</si>
  <si>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</si>
  <si>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</si>
  <si>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</si>
  <si>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</si>
  <si>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</si>
  <si>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</si>
  <si>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</si>
  <si>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</si>
  <si>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</si>
  <si>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</si>
  <si>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</si>
  <si>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</si>
  <si>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</si>
  <si>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</si>
  <si>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</si>
  <si>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</si>
  <si>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</si>
  <si>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</si>
  <si>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</si>
  <si>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</si>
  <si>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</si>
  <si>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</si>
  <si>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</si>
  <si>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</si>
  <si>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</si>
  <si>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</si>
  <si>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</si>
  <si>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</si>
  <si>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</si>
  <si>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</si>
  <si>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</si>
  <si>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</si>
  <si>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</si>
  <si>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</si>
  <si>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</si>
  <si>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</si>
  <si>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</si>
  <si>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</si>
  <si>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</si>
  <si>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</si>
  <si>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</si>
  <si>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</si>
  <si>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</si>
  <si>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</si>
  <si>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</si>
  <si>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</si>
  <si>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</si>
  <si>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</si>
  <si>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</si>
  <si>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</si>
  <si>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</si>
  <si>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</si>
  <si>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</si>
  <si>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</si>
  <si>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</si>
  <si>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</si>
  <si>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</si>
  <si>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</si>
  <si>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</si>
  <si>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</si>
  <si>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</si>
  <si>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</si>
  <si>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</si>
  <si>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</si>
  <si>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</si>
  <si>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</si>
  <si>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</si>
  <si>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</si>
  <si>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</si>
  <si>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</si>
  <si>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</si>
  <si>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</si>
  <si>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</si>
  <si>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</si>
  <si>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</si>
  <si>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</si>
  <si>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</si>
  <si>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</si>
  <si>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</si>
  <si>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</si>
  <si>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</si>
  <si>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</si>
  <si>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</si>
  <si>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</si>
  <si>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</si>
  <si>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</si>
  <si>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</si>
  <si>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</si>
  <si>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</si>
  <si>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</si>
  <si>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</si>
  <si>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</si>
  <si>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</si>
  <si>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</si>
  <si>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</si>
  <si>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</si>
  <si>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</si>
  <si>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</si>
  <si>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</si>
  <si>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</si>
  <si>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</si>
  <si>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</si>
  <si>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</si>
  <si>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</si>
  <si>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</si>
  <si>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</si>
  <si>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</si>
  <si>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</si>
  <si>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</si>
  <si>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</si>
  <si>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</si>
  <si>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</si>
  <si>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</si>
  <si>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</si>
  <si>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</si>
  <si>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</si>
  <si>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</si>
  <si>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</si>
  <si>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</si>
  <si>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</si>
  <si>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</si>
  <si>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</si>
  <si>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</si>
  <si>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</si>
  <si>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</si>
  <si>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</si>
  <si>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</si>
  <si>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</si>
  <si>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</si>
  <si>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</si>
  <si>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</si>
  <si>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</si>
  <si>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</si>
  <si>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</si>
  <si>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</si>
  <si>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</si>
  <si>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</si>
  <si>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</si>
  <si>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</si>
  <si>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</si>
  <si>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</si>
  <si>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</si>
  <si>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</si>
  <si>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</si>
  <si>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</si>
  <si>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</si>
  <si>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</si>
  <si>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</si>
  <si>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</si>
  <si>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</si>
  <si>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</si>
  <si>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</si>
  <si>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</si>
  <si>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</si>
  <si>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</si>
  <si>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</si>
  <si>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</si>
  <si>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</si>
  <si>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</si>
  <si>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</si>
  <si>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</si>
  <si>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</si>
  <si>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</si>
  <si>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</si>
  <si>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</si>
  <si>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</si>
  <si>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</si>
  <si>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</si>
  <si>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</si>
  <si>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</si>
  <si>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</si>
  <si>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</si>
  <si>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</si>
  <si>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</si>
  <si>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</si>
  <si>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</si>
  <si>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</si>
  <si>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</si>
  <si>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</si>
  <si>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</si>
  <si>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</si>
  <si>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</si>
  <si>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</si>
  <si>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</si>
  <si>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</si>
  <si>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</si>
  <si>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</si>
  <si>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</si>
  <si>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</si>
  <si>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</si>
  <si>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</si>
  <si>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</si>
  <si>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</si>
  <si>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</si>
  <si>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</si>
  <si>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</si>
  <si>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</si>
  <si>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</si>
  <si>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</si>
  <si>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</si>
  <si>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</si>
  <si>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</si>
  <si>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</si>
  <si>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</si>
  <si>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</si>
  <si>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</si>
  <si>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</si>
  <si>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</si>
  <si>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</si>
  <si>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</si>
  <si>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</si>
  <si>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</si>
  <si>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</si>
  <si>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</si>
  <si>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</si>
  <si>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</si>
  <si>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</si>
  <si>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</si>
  <si>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</si>
  <si>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</si>
  <si>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</si>
  <si>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</si>
  <si>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</si>
  <si>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</si>
  <si>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</si>
  <si>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</si>
  <si>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</si>
  <si>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</si>
  <si>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</si>
  <si>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</si>
  <si>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</si>
  <si>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</si>
  <si>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</si>
  <si>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</si>
  <si>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</si>
  <si>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</si>
  <si>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</si>
  <si>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</si>
  <si>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</si>
  <si>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</si>
  <si>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</si>
  <si>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</si>
  <si>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</si>
  <si>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</si>
  <si>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</si>
  <si>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</si>
  <si>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</si>
  <si>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</si>
  <si>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</si>
  <si>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</si>
  <si>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</si>
  <si>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</si>
  <si>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</si>
  <si>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</si>
  <si>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</si>
  <si>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</si>
  <si>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</si>
  <si>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</si>
  <si>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</si>
  <si>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</si>
  <si>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</si>
  <si>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</si>
  <si>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</si>
  <si>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</si>
  <si>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</si>
  <si>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</si>
  <si>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</si>
  <si>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</si>
  <si>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</si>
  <si>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</si>
  <si>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</si>
  <si>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</si>
  <si>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</si>
  <si>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</si>
  <si>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</si>
  <si>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</si>
  <si>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</si>
  <si>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</si>
  <si>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</si>
  <si>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</si>
  <si>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</si>
  <si>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</si>
  <si>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</si>
  <si>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</si>
  <si>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</si>
  <si>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</si>
  <si>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</si>
  <si>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</si>
  <si>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</si>
  <si>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</si>
  <si>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</si>
  <si>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</si>
  <si>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</si>
  <si>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</si>
  <si>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</si>
  <si>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</si>
  <si>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</si>
  <si>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</si>
  <si>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</si>
  <si>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</si>
  <si>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</si>
  <si>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</si>
  <si>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</si>
  <si>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</si>
  <si>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</si>
  <si>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</si>
  <si>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</si>
  <si>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</si>
  <si>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</si>
  <si>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</si>
  <si>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</si>
  <si>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</si>
  <si>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</si>
  <si>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</si>
  <si>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</si>
  <si>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</si>
  <si>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</si>
  <si>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</si>
  <si>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</si>
  <si>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</si>
  <si>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</si>
  <si>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</si>
  <si>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</si>
  <si>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</si>
  <si>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</si>
  <si>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</si>
  <si>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</si>
  <si>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</si>
  <si>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</si>
  <si>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</si>
  <si>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</si>
  <si>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</si>
  <si>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</si>
  <si>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</si>
  <si>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</si>
  <si>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</si>
  <si>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</si>
  <si>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</si>
  <si>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</si>
  <si>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</si>
  <si>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</si>
  <si>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</si>
  <si>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</si>
  <si>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</si>
  <si>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</si>
  <si>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</si>
  <si>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</si>
  <si>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</si>
  <si>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</si>
  <si>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</si>
  <si>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</si>
  <si>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</si>
  <si>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</si>
  <si>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</si>
  <si>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</si>
  <si>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</si>
  <si>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</si>
  <si>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</si>
  <si>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</si>
  <si>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</si>
  <si>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</si>
  <si>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</si>
  <si>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</si>
  <si>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</si>
  <si>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</si>
  <si>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</si>
  <si>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</si>
  <si>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</si>
  <si>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</si>
  <si>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</si>
  <si>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</si>
  <si>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</si>
  <si>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</si>
  <si>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</si>
  <si>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</si>
  <si>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</si>
  <si>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</si>
  <si>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</si>
  <si>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</si>
  <si>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</si>
  <si>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</si>
  <si>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</si>
  <si>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</si>
  <si>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</si>
  <si>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</si>
  <si>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</si>
  <si>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</si>
  <si>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</si>
  <si>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</si>
  <si>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</si>
  <si>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</si>
  <si>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</si>
  <si>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</si>
  <si>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</si>
  <si>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</si>
  <si>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</si>
  <si>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</si>
  <si>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</si>
  <si>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</si>
  <si>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</si>
  <si>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</si>
  <si>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</si>
  <si>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</si>
  <si>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</si>
  <si>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</si>
  <si>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</si>
  <si>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</si>
  <si>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</si>
  <si>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</si>
  <si>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</si>
  <si>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</si>
  <si>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</si>
  <si>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</si>
  <si>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</si>
  <si>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</si>
  <si>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</si>
  <si>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</si>
  <si>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</si>
  <si>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</si>
  <si>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</si>
  <si>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</si>
  <si>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</si>
  <si>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</si>
  <si>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</si>
  <si>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</si>
  <si>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</si>
  <si>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</si>
  <si>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</si>
  <si>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</si>
  <si>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</si>
  <si>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</si>
  <si>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</si>
  <si>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</si>
  <si>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</si>
  <si>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</si>
  <si>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</si>
  <si>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</si>
  <si>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</si>
  <si>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</si>
  <si>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</si>
  <si>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</si>
  <si>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</si>
  <si>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</si>
  <si>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</si>
  <si>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</si>
  <si>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</si>
  <si>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</si>
  <si>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</si>
  <si>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</si>
  <si>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</si>
  <si>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</si>
  <si>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</si>
  <si>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</si>
  <si>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</si>
  <si>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</si>
  <si>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</si>
  <si>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</si>
  <si>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</si>
  <si>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</si>
  <si>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</si>
  <si>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</si>
  <si>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</si>
  <si>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</si>
  <si>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</si>
  <si>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</si>
  <si>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</si>
  <si>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</si>
  <si>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</si>
  <si>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</si>
  <si>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</si>
  <si>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</si>
  <si>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</si>
  <si>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</si>
  <si>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</si>
  <si>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</si>
  <si>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</si>
  <si>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</si>
  <si>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</si>
  <si>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</si>
  <si>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</si>
  <si>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</si>
  <si>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</si>
  <si>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</si>
  <si>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</si>
  <si>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</si>
  <si>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</si>
  <si>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</si>
  <si>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</si>
  <si>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</si>
  <si>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</si>
  <si>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</si>
  <si>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</si>
  <si>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</si>
  <si>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</si>
  <si>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</si>
  <si>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</si>
  <si>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</si>
  <si>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</si>
  <si>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</si>
  <si>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</si>
  <si>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</si>
  <si>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</si>
  <si>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</si>
  <si>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</si>
  <si>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</si>
  <si>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</si>
  <si>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</si>
  <si>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</si>
  <si>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</si>
  <si>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</si>
  <si>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</si>
  <si>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</si>
  <si>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</si>
  <si>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</si>
  <si>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</si>
  <si>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</si>
  <si>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</si>
  <si>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</si>
  <si>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</si>
  <si>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</si>
  <si>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</si>
  <si>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</si>
  <si>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</si>
  <si>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</si>
  <si>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</si>
  <si>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</si>
  <si>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</si>
  <si>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</si>
  <si>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</si>
  <si>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</si>
  <si>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</si>
  <si>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</si>
  <si>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</si>
  <si>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</si>
  <si>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</si>
  <si>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</si>
  <si>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</si>
  <si>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</si>
  <si>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</si>
  <si>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</si>
  <si>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</si>
  <si>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</si>
  <si>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</si>
  <si>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</si>
  <si>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</si>
  <si>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</si>
  <si>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</si>
  <si>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</si>
  <si>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</si>
  <si>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</si>
  <si>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</si>
  <si>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</si>
  <si>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</si>
  <si>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</si>
  <si>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</si>
  <si>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</si>
  <si>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</si>
  <si>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</si>
  <si>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</si>
  <si>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</si>
  <si>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</si>
  <si>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</si>
  <si>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</si>
  <si>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</si>
  <si>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</si>
  <si>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</si>
  <si>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</si>
  <si>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</si>
  <si>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</si>
  <si>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</si>
  <si>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</si>
  <si>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</si>
  <si>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</si>
  <si>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</si>
  <si>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</si>
  <si>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</si>
  <si>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</si>
  <si>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</si>
  <si>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</si>
  <si>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</si>
  <si>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</si>
  <si>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</si>
  <si>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</si>
  <si>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</si>
  <si>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</si>
  <si>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</si>
  <si>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</si>
  <si>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</si>
  <si>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</si>
  <si>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</si>
  <si>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</si>
  <si>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</si>
  <si>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</si>
  <si>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</si>
  <si>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</si>
  <si>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</si>
  <si>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</si>
  <si>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</si>
  <si>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</si>
  <si>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</si>
  <si>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</si>
  <si>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</si>
  <si>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</si>
  <si>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</si>
  <si>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</si>
  <si>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</si>
  <si>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</si>
  <si>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</si>
  <si>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</si>
  <si>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</si>
  <si>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</si>
  <si>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</si>
  <si>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</si>
  <si>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</si>
  <si>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</si>
  <si>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</si>
  <si>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</si>
  <si>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</si>
  <si>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</si>
  <si>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</si>
  <si>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</si>
  <si>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</si>
  <si>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</si>
  <si>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</si>
  <si>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</si>
  <si>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</si>
  <si>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</si>
  <si>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</si>
  <si>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</si>
  <si>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</si>
  <si>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</si>
  <si>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</si>
  <si>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</si>
  <si>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</si>
  <si>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</si>
  <si>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</si>
  <si>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</si>
  <si>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</si>
  <si>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</si>
  <si>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</si>
  <si>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</si>
  <si>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</si>
  <si>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</si>
  <si>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</si>
  <si>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</si>
  <si>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</si>
  <si>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</si>
  <si>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</si>
  <si>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</si>
  <si>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</si>
  <si>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</si>
  <si>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</si>
  <si>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</si>
  <si>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</si>
  <si>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</si>
  <si>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</si>
  <si>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</si>
  <si>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</si>
  <si>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</si>
  <si>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</si>
  <si>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</si>
  <si>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</si>
  <si>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</si>
  <si>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</si>
  <si>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</si>
  <si>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</si>
  <si>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</si>
  <si>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</si>
  <si>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</si>
  <si>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</si>
  <si>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</si>
  <si>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</si>
  <si>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</si>
  <si>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</si>
  <si>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</si>
  <si>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</si>
  <si>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</si>
  <si>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</si>
  <si>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</si>
  <si>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</si>
  <si>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</si>
  <si>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</si>
  <si>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</si>
  <si>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</si>
  <si>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</si>
  <si>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</si>
  <si>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</si>
  <si>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</si>
  <si>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</si>
  <si>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</si>
  <si>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</si>
  <si>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</si>
  <si>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</si>
  <si>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</si>
  <si>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</si>
  <si>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</si>
  <si>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</si>
  <si>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</si>
  <si>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</si>
  <si>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</si>
  <si>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</si>
  <si>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</si>
  <si>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</si>
  <si>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</si>
  <si>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</si>
  <si>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</si>
  <si>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</si>
  <si>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</si>
  <si>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</si>
  <si>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</si>
  <si>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</si>
  <si>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</si>
  <si>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</si>
  <si>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</si>
  <si>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</si>
  <si>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</si>
  <si>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</si>
  <si>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</si>
  <si>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</si>
  <si>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</si>
  <si>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</si>
  <si>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</si>
  <si>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</si>
  <si>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</si>
  <si>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</si>
  <si>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</si>
  <si>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</si>
  <si>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</si>
  <si>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</si>
  <si>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</si>
  <si>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</si>
  <si>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</si>
  <si>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</si>
  <si>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</si>
  <si>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</si>
  <si>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</si>
  <si>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</si>
  <si>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</si>
  <si>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</si>
  <si>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</si>
  <si>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</si>
  <si>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</si>
  <si>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</si>
  <si>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</si>
  <si>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</si>
  <si>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</si>
  <si>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</si>
  <si>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</si>
  <si>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</si>
  <si>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</si>
  <si>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</si>
  <si>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</si>
  <si>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</si>
  <si>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</si>
  <si>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</si>
  <si>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</si>
  <si>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</si>
  <si>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</si>
  <si>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</si>
  <si>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</si>
  <si>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</si>
  <si>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</si>
  <si>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</si>
  <si>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</si>
  <si>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</si>
  <si>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</si>
  <si>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</si>
  <si>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</si>
  <si>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</si>
  <si>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</si>
  <si>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</si>
  <si>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</si>
  <si>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</si>
  <si>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</si>
  <si>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</si>
  <si>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</si>
  <si>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</si>
  <si>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</si>
  <si>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</si>
  <si>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</si>
  <si>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</si>
  <si>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</si>
  <si>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</si>
  <si>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</si>
  <si>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</si>
  <si>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</si>
  <si>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</si>
  <si>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</si>
  <si>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</si>
  <si>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</si>
  <si>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</si>
  <si>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</si>
  <si>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</si>
  <si>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</si>
  <si>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</si>
  <si>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</si>
  <si>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</si>
  <si>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</si>
  <si>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</si>
  <si>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</si>
  <si>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</si>
  <si>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</si>
  <si>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</si>
  <si>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</si>
  <si>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</si>
  <si>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</si>
  <si>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</si>
  <si>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</si>
  <si>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</si>
  <si>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</si>
  <si>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</si>
  <si>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</si>
  <si>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</si>
  <si>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</si>
  <si>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</si>
  <si>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</si>
  <si>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</si>
  <si>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</si>
  <si>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</si>
  <si>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</si>
  <si>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</si>
  <si>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</si>
  <si>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</si>
  <si>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</si>
  <si>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</si>
  <si>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</si>
  <si>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</si>
  <si>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</si>
  <si>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</si>
  <si>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</si>
  <si>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</si>
  <si>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</si>
  <si>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</si>
  <si>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</si>
  <si>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</si>
  <si>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</si>
  <si>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</si>
  <si>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</si>
  <si>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</si>
  <si>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</si>
  <si>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</si>
  <si>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</si>
  <si>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</si>
  <si>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</si>
  <si>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</si>
  <si>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</si>
  <si>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</si>
  <si>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</si>
  <si>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</si>
  <si>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</si>
  <si>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</si>
  <si>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</si>
  <si>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</si>
  <si>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</si>
  <si>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</si>
  <si>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</si>
  <si>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</si>
  <si>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</si>
  <si>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</si>
  <si>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</si>
  <si>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</si>
  <si>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</si>
  <si>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</si>
  <si>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</si>
  <si>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</si>
  <si>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</si>
  <si>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</si>
  <si>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</si>
  <si>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</si>
  <si>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</si>
  <si>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</si>
  <si>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</si>
  <si>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</si>
  <si>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</si>
  <si>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</si>
  <si>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</si>
  <si>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</si>
  <si>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</si>
  <si>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</si>
  <si>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</si>
  <si>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</si>
  <si>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</si>
  <si>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</si>
  <si>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</si>
  <si>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</si>
  <si>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</si>
  <si>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</si>
  <si>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</si>
  <si>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</si>
  <si>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</si>
  <si>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</si>
  <si>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</si>
  <si>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</si>
  <si>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</si>
  <si>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</si>
  <si>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</si>
  <si>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</si>
  <si>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</si>
  <si>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</si>
  <si>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</si>
  <si>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</si>
  <si>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</si>
  <si>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</si>
  <si>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</si>
  <si>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</si>
  <si>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</si>
  <si>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</si>
  <si>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</si>
  <si>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</si>
  <si>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</si>
  <si>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</si>
  <si>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</si>
  <si>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</si>
  <si>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</si>
  <si>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</si>
  <si>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</si>
  <si>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</si>
  <si>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</si>
  <si>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</si>
  <si>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</si>
  <si>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</si>
  <si>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</si>
  <si>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</si>
  <si>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</si>
  <si>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</si>
  <si>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</si>
  <si>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</si>
  <si>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</si>
  <si>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</si>
  <si>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</si>
  <si>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</si>
  <si>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</si>
  <si>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</si>
  <si>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</si>
  <si>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</si>
  <si>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</si>
  <si>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</si>
  <si>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</si>
  <si>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</si>
  <si>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</si>
  <si>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</si>
  <si>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</si>
  <si>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</si>
  <si>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</si>
  <si>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</si>
  <si>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</si>
  <si>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</si>
  <si>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</si>
  <si>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</si>
  <si>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</si>
  <si>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</si>
  <si>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</si>
  <si>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</si>
  <si>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</si>
  <si>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</si>
  <si>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</si>
  <si>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</si>
  <si>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</si>
  <si>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</si>
  <si>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</si>
  <si>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</si>
  <si>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</si>
  <si>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</si>
  <si>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</si>
  <si>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</si>
  <si>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</si>
  <si>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</si>
  <si>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</si>
  <si>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</si>
  <si>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</si>
  <si>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</si>
  <si>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</si>
  <si>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</si>
  <si>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</si>
  <si>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</si>
  <si>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</si>
  <si>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</si>
  <si>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</si>
  <si>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</si>
  <si>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</si>
  <si>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</si>
  <si>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</si>
  <si>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</si>
  <si>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</si>
  <si>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</si>
  <si>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</si>
  <si>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</si>
  <si>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</si>
  <si>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</si>
  <si>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</si>
  <si>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</si>
  <si>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</si>
  <si>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</si>
  <si>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</si>
  <si>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</si>
  <si>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</si>
  <si>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</si>
  <si>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</si>
  <si>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</si>
  <si>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</si>
  <si>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</si>
  <si>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</si>
  <si>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</si>
  <si>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</si>
  <si>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</si>
  <si>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</si>
  <si>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</si>
  <si>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</si>
  <si>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</si>
  <si>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</si>
  <si>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</si>
  <si>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</si>
  <si>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</si>
  <si>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</si>
  <si>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</si>
  <si>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</si>
  <si>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</si>
  <si>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</si>
  <si>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</si>
  <si>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</si>
  <si>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</si>
  <si>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</si>
  <si>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</si>
  <si>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</si>
  <si>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</si>
  <si>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</si>
  <si>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</si>
  <si>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</si>
  <si>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</si>
  <si>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</si>
  <si>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</si>
  <si>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</si>
  <si>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</si>
  <si>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</si>
  <si>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</si>
  <si>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</si>
  <si>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</si>
  <si>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</si>
  <si>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</si>
  <si>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</si>
  <si>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</si>
  <si>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</si>
  <si>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</si>
  <si>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</si>
  <si>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</si>
  <si>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</si>
  <si>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</si>
  <si>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</si>
  <si>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</si>
  <si>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</si>
  <si>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</si>
  <si>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</si>
  <si>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</si>
  <si>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</si>
  <si>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</si>
  <si>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</si>
  <si>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</si>
  <si>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</si>
  <si>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</si>
  <si>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</si>
  <si>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</si>
  <si>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</si>
  <si>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</si>
  <si>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</si>
  <si>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</si>
  <si>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</si>
  <si>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</si>
  <si>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</si>
  <si>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</si>
  <si>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</si>
  <si>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</si>
  <si>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</si>
  <si>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</si>
  <si>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</si>
  <si>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</si>
  <si>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</si>
  <si>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</si>
  <si>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</si>
  <si>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</si>
  <si>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</si>
  <si>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</si>
  <si>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</si>
  <si>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</si>
  <si>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</si>
  <si>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</si>
  <si>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</si>
  <si>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</si>
  <si>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</si>
  <si>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</si>
  <si>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</si>
  <si>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</si>
  <si>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</si>
  <si>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</si>
  <si>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</si>
  <si>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</si>
  <si>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</si>
  <si>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</si>
  <si>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</si>
  <si>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</si>
  <si>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</si>
  <si>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</si>
  <si>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</si>
  <si>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</si>
  <si>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</si>
  <si>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</si>
  <si>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</si>
  <si>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</si>
  <si>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</si>
  <si>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</si>
  <si>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</si>
  <si>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</si>
  <si>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</si>
  <si>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</si>
  <si>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</si>
  <si>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</si>
  <si>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</si>
  <si>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</si>
  <si>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</si>
  <si>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</si>
  <si>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</si>
  <si>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</si>
  <si>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</si>
  <si>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</si>
  <si>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</si>
  <si>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</si>
  <si>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</si>
  <si>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</si>
  <si>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</si>
  <si>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</si>
  <si>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</si>
  <si>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</si>
  <si>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</si>
  <si>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</si>
  <si>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</si>
  <si>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</si>
  <si>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</si>
  <si>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</si>
  <si>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</si>
  <si>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</si>
  <si>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</si>
  <si>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</si>
  <si>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</si>
  <si>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</si>
  <si>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</si>
  <si>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</si>
  <si>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</si>
  <si>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</si>
  <si>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</si>
  <si>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</si>
  <si>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</si>
  <si>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</si>
  <si>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</si>
  <si>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</si>
  <si>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</si>
  <si>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</si>
  <si>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</si>
  <si>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</si>
  <si>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</si>
  <si>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</si>
  <si>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</si>
  <si>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</si>
  <si>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</si>
  <si>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</si>
  <si>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</si>
  <si>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</si>
  <si>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</si>
  <si>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</si>
  <si>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</si>
  <si>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</si>
  <si>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</si>
  <si>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</si>
  <si>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</si>
  <si>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</si>
  <si>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</si>
  <si>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</si>
  <si>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</si>
  <si>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</si>
  <si>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</si>
  <si>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</si>
  <si>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</si>
  <si>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</si>
  <si>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</si>
  <si>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</si>
  <si>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</si>
  <si>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</si>
  <si>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</si>
  <si>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</si>
  <si>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</si>
  <si>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</si>
  <si>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</si>
  <si>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</si>
  <si>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</si>
  <si>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</si>
  <si>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</si>
  <si>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</si>
  <si>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</si>
  <si>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</si>
  <si>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</si>
  <si>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</si>
  <si>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</si>
  <si>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</si>
  <si>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</si>
  <si>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</si>
  <si>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</si>
  <si>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</si>
  <si>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</si>
  <si>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</si>
  <si>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</si>
  <si>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</si>
  <si>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</si>
  <si>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</si>
  <si>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</si>
  <si>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</si>
  <si>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</si>
  <si>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</si>
  <si>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</si>
  <si>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</si>
  <si>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</si>
  <si>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</si>
  <si>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</si>
  <si>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</si>
  <si>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</si>
  <si>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</si>
  <si>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</si>
  <si>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</si>
  <si>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</si>
  <si>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</si>
  <si>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</si>
  <si>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</si>
  <si>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</si>
  <si>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</si>
  <si>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</si>
  <si>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</si>
  <si>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</si>
  <si>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</si>
  <si>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</si>
  <si>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</si>
  <si>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</si>
  <si>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</si>
  <si>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</si>
  <si>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</si>
  <si>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</si>
  <si>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</si>
  <si>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</si>
  <si>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</si>
  <si>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</si>
  <si>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</si>
  <si>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</si>
  <si>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</si>
  <si>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</si>
  <si>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</si>
  <si>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</si>
  <si>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</si>
  <si>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</si>
  <si>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</si>
  <si>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</si>
  <si>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</si>
  <si>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</si>
  <si>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</si>
  <si>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</si>
  <si>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</si>
  <si>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</si>
  <si>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</si>
  <si>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</si>
  <si>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</si>
  <si>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</si>
  <si>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</si>
  <si>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</si>
  <si>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</si>
  <si>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</si>
  <si>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</si>
  <si>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</si>
  <si>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</si>
  <si>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</si>
  <si>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</si>
  <si>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</si>
  <si>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</si>
  <si>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</si>
  <si>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</si>
  <si>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</si>
  <si>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</si>
  <si>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</si>
  <si>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</si>
  <si>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</si>
  <si>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</si>
  <si>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</si>
  <si>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</si>
  <si>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</si>
  <si>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</si>
  <si>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</si>
  <si>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</si>
  <si>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</si>
  <si>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</si>
  <si>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</si>
  <si>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</si>
  <si>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</si>
  <si>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</si>
  <si>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</si>
  <si>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</si>
  <si>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</si>
  <si>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</si>
  <si>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</si>
  <si>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</si>
  <si>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</si>
  <si>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</si>
  <si>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</si>
  <si>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</si>
  <si>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</si>
  <si>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</si>
  <si>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</si>
  <si>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</si>
  <si>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</si>
  <si>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</si>
  <si>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</si>
  <si>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</si>
  <si>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</si>
  <si>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</si>
  <si>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</si>
  <si>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</si>
  <si>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</si>
  <si>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</si>
  <si>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</si>
  <si>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</si>
  <si>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</si>
  <si>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</si>
  <si>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</si>
  <si>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</si>
  <si>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</si>
  <si>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</si>
  <si>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</si>
  <si>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</si>
  <si>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</si>
  <si>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</si>
  <si>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</si>
  <si>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</si>
  <si>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</si>
  <si>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</si>
  <si>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</si>
  <si>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</si>
  <si>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</si>
  <si>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</si>
  <si>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</si>
  <si>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</si>
  <si>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</si>
  <si>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</si>
  <si>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</si>
  <si>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</si>
  <si>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</si>
  <si>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</si>
  <si>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</si>
  <si>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</si>
  <si>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</si>
  <si>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</si>
  <si>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</si>
  <si>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</si>
  <si>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</si>
  <si>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</si>
  <si>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</si>
  <si>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</si>
  <si>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</si>
  <si>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</si>
  <si>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</si>
  <si>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</si>
  <si>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</si>
  <si>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</si>
  <si>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</si>
  <si>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</si>
  <si>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</si>
  <si>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</si>
  <si>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</si>
  <si>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</si>
  <si>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</si>
  <si>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</si>
  <si>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</si>
  <si>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</si>
  <si>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</si>
  <si>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</si>
  <si>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</si>
  <si>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</si>
  <si>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</si>
  <si>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</si>
  <si>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</si>
  <si>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</si>
  <si>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</si>
  <si>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</si>
  <si>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</si>
  <si>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</si>
  <si>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</si>
  <si>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</si>
  <si>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</si>
  <si>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</si>
  <si>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</si>
  <si>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</si>
  <si>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</si>
  <si>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</si>
  <si>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</si>
  <si>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</si>
  <si>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</si>
  <si>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</si>
  <si>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</si>
  <si>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</si>
  <si>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</si>
  <si>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</si>
  <si>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</si>
  <si>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</si>
  <si>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</si>
  <si>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</si>
  <si>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</si>
  <si>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</si>
  <si>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</si>
  <si>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</si>
  <si>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</si>
  <si>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</si>
  <si>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</si>
  <si>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</si>
  <si>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</si>
  <si>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</si>
  <si>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</si>
  <si>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</si>
  <si>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</si>
  <si>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</si>
  <si>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</si>
  <si>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</si>
  <si>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</si>
  <si>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</si>
  <si>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</si>
  <si>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</si>
  <si>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</si>
  <si>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</si>
  <si>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</si>
  <si>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</si>
  <si>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</si>
  <si>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</si>
  <si>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</si>
  <si>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</si>
  <si>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</si>
  <si>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</si>
  <si>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</si>
  <si>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</si>
  <si>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</si>
  <si>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</si>
  <si>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</si>
  <si>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</si>
  <si>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</si>
  <si>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</si>
  <si>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</si>
  <si>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</si>
  <si>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</si>
  <si>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</si>
  <si>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</si>
  <si>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</si>
  <si>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</si>
  <si>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</si>
  <si>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</si>
  <si>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</si>
  <si>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</si>
  <si>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</si>
  <si>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</si>
  <si>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</si>
  <si>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</si>
  <si>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</si>
  <si>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</si>
  <si>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</si>
  <si>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</si>
  <si>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</si>
  <si>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</si>
  <si>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</si>
  <si>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</si>
  <si>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</si>
  <si>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</si>
  <si>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</si>
  <si>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</si>
  <si>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</si>
  <si>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</si>
  <si>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</si>
  <si>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</si>
  <si>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</si>
  <si>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</si>
  <si>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</si>
  <si>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</si>
  <si>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</si>
  <si>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</si>
  <si>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</si>
  <si>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</si>
  <si>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</si>
  <si>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</si>
  <si>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</si>
  <si>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</si>
  <si>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</si>
  <si>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</si>
  <si>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</si>
  <si>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</si>
  <si>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</si>
  <si>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</si>
  <si>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</si>
  <si>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</si>
  <si>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</si>
  <si>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</si>
  <si>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</si>
  <si>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</si>
  <si>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</si>
  <si>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</si>
  <si>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</si>
  <si>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</si>
  <si>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</si>
  <si>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</si>
  <si>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</si>
  <si>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</si>
  <si>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</si>
  <si>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</si>
  <si>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</si>
  <si>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</si>
  <si>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</si>
  <si>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</si>
  <si>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</si>
  <si>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</si>
  <si>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</si>
  <si>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</si>
  <si>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</si>
  <si>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</si>
  <si>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</si>
  <si>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</si>
  <si>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</si>
  <si>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</si>
  <si>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</si>
  <si>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</si>
  <si>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</si>
  <si>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</si>
  <si>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</si>
  <si>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</si>
  <si>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</si>
  <si>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</si>
  <si>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</si>
  <si>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</si>
  <si>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</si>
  <si>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</si>
  <si>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</si>
  <si>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</si>
  <si>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</si>
  <si>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</si>
  <si>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</si>
  <si>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</si>
  <si>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</si>
  <si>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</si>
  <si>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</si>
  <si>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</si>
  <si>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</si>
  <si>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</si>
  <si>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</si>
  <si>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</si>
  <si>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</si>
  <si>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</si>
  <si>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</si>
  <si>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</si>
  <si>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</si>
  <si>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</si>
  <si>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</si>
  <si>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</si>
  <si>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</si>
  <si>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</si>
  <si>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</si>
  <si>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</si>
  <si>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</si>
  <si>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</si>
  <si>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</si>
  <si>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</si>
  <si>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</si>
  <si>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</si>
  <si>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</si>
  <si>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</si>
  <si>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</si>
  <si>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</si>
  <si>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</si>
  <si>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</si>
  <si>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</si>
  <si>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</si>
  <si>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</si>
  <si>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</si>
  <si>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</si>
  <si>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</si>
  <si>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</si>
  <si>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</si>
  <si>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</si>
  <si>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</si>
  <si>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</si>
  <si>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</si>
  <si>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</si>
  <si>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</si>
  <si>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</si>
  <si>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</si>
  <si>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</si>
  <si>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</si>
  <si>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</si>
  <si>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</si>
  <si>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</si>
  <si>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</si>
  <si>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</si>
  <si>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</si>
  <si>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</si>
  <si>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</si>
  <si>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</si>
  <si>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</si>
  <si>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</si>
  <si>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</si>
  <si>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</si>
  <si>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</si>
  <si>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</si>
  <si>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</si>
  <si>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</si>
  <si>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</si>
  <si>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</si>
  <si>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</si>
  <si>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</si>
  <si>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</si>
  <si>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</si>
  <si>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</si>
  <si>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</si>
  <si>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</si>
  <si>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</si>
  <si>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</si>
  <si>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</si>
  <si>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</si>
  <si>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</si>
  <si>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</si>
  <si>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</si>
  <si>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</si>
  <si>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</si>
  <si>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</si>
  <si>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</si>
  <si>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</si>
  <si>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</si>
  <si>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</si>
  <si>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</si>
  <si>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</si>
  <si>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</si>
  <si>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</si>
  <si>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</si>
  <si>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</si>
  <si>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</si>
  <si>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</si>
  <si>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</si>
  <si>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</si>
  <si>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</si>
  <si>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</si>
  <si>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</si>
  <si>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</si>
  <si>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</si>
  <si>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</si>
  <si>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</si>
  <si>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</si>
  <si>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</si>
  <si>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</si>
  <si>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</si>
  <si>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</si>
  <si>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</si>
  <si>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</si>
  <si>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</si>
  <si>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</si>
  <si>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</si>
  <si>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</si>
  <si>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</si>
  <si>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</si>
  <si>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</si>
  <si>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</si>
  <si>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</si>
  <si>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</si>
  <si>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</si>
  <si>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</si>
  <si>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</si>
  <si>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</si>
  <si>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</si>
  <si>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</si>
  <si>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</si>
  <si>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</si>
  <si>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</si>
  <si>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</si>
  <si>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</si>
  <si>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</si>
  <si>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</si>
  <si>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</si>
  <si>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</si>
  <si>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</si>
  <si>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</si>
  <si>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</si>
  <si>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</si>
  <si>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</si>
  <si>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</si>
  <si>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</si>
  <si>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</si>
  <si>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</si>
  <si>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</si>
  <si>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</si>
  <si>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</si>
  <si>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</si>
  <si>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</si>
  <si>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</si>
  <si>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</si>
  <si>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</si>
  <si>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</si>
  <si>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</si>
  <si>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</si>
  <si>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</si>
  <si>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</si>
  <si>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</si>
  <si>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</si>
  <si>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</si>
  <si>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</si>
  <si>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</si>
  <si>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</si>
  <si>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</si>
  <si>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</si>
  <si>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</si>
  <si>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</si>
  <si>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</si>
  <si>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</si>
  <si>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</si>
  <si>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</si>
  <si>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</si>
  <si>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</si>
  <si>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</si>
  <si>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</si>
  <si>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</si>
  <si>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</si>
  <si>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</si>
  <si>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</si>
  <si>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</si>
  <si>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</si>
  <si>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</si>
  <si>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</si>
  <si>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</si>
  <si>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</si>
  <si>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</si>
  <si>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</si>
  <si>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</si>
  <si>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</si>
  <si>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</si>
  <si>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</si>
  <si>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</si>
  <si>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</si>
  <si>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</si>
  <si>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</si>
  <si>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</si>
  <si>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</si>
  <si>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</si>
  <si>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</si>
  <si>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</si>
  <si>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</si>
  <si>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</si>
  <si>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</si>
  <si>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</si>
  <si>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</si>
  <si>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</si>
  <si>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</si>
  <si>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</si>
  <si>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</si>
  <si>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</si>
  <si>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</si>
  <si>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</si>
  <si>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</si>
  <si>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</si>
  <si>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</si>
  <si>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</si>
  <si>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</si>
  <si>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</si>
  <si>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</si>
  <si>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</si>
  <si>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</si>
  <si>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</si>
  <si>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</si>
  <si>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</si>
  <si>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</si>
  <si>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</si>
  <si>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</si>
  <si>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</si>
  <si>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</si>
  <si>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</si>
  <si>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</si>
  <si>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</si>
  <si>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</si>
  <si>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</si>
  <si>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</si>
  <si>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</si>
  <si>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</si>
  <si>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</si>
  <si>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</si>
  <si>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</si>
  <si>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</si>
  <si>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</si>
  <si>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</si>
  <si>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</si>
  <si>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</si>
  <si>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</si>
  <si>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</si>
  <si>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</si>
  <si>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</si>
  <si>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</si>
  <si>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</si>
  <si>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</si>
  <si>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</si>
  <si>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</si>
  <si>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</si>
  <si>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</si>
  <si>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</si>
  <si>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</si>
  <si>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</si>
  <si>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</si>
  <si>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</si>
  <si>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</si>
  <si>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</si>
  <si>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</si>
  <si>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</si>
  <si>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</si>
  <si>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</si>
  <si>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</si>
  <si>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</si>
  <si>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</si>
  <si>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</si>
  <si>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</si>
  <si>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</si>
  <si>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</si>
  <si>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</si>
  <si>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</si>
  <si>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</si>
  <si>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</si>
  <si>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</si>
  <si>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</si>
  <si>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</si>
  <si>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</si>
  <si>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</si>
  <si>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</si>
  <si>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</si>
  <si>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</si>
  <si>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</si>
  <si>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</si>
  <si>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</si>
  <si>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</si>
  <si>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</si>
  <si>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</si>
  <si>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</si>
  <si>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</si>
  <si>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</si>
  <si>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</si>
  <si>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</si>
  <si>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</si>
  <si>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</si>
  <si>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</si>
  <si>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</si>
  <si>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</si>
  <si>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</si>
  <si>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</si>
  <si>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</si>
  <si>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</si>
  <si>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</si>
  <si>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</si>
  <si>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</si>
  <si>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</si>
  <si>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</si>
  <si>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</si>
  <si>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</si>
  <si>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</si>
  <si>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</si>
  <si>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</si>
  <si>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</si>
  <si>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</si>
  <si>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</si>
  <si>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</si>
  <si>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</si>
  <si>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</si>
  <si>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</si>
  <si>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</si>
  <si>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</si>
  <si>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</si>
  <si>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</si>
  <si>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</si>
  <si>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</si>
  <si>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</si>
  <si>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</si>
  <si>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</si>
  <si>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</si>
  <si>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</si>
  <si>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</si>
  <si>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</si>
  <si>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</si>
  <si>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</si>
  <si>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</si>
  <si>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</si>
  <si>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</si>
  <si>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</si>
  <si>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</si>
  <si>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</si>
  <si>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</si>
  <si>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</si>
  <si>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</si>
  <si>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</si>
  <si>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</si>
  <si>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</si>
  <si>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</si>
  <si>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</si>
  <si>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</si>
  <si>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</si>
  <si>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</si>
  <si>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</si>
  <si>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</si>
  <si>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</si>
  <si>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</si>
  <si>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</si>
  <si>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</si>
  <si>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</si>
  <si>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</si>
  <si>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</si>
  <si>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</si>
  <si>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</si>
  <si>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</si>
  <si>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</si>
  <si>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</si>
  <si>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</si>
  <si>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</si>
  <si>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</si>
  <si>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</si>
  <si>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</si>
  <si>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</si>
  <si>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</si>
  <si>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</si>
  <si>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</si>
  <si>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</si>
  <si>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</si>
  <si>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</si>
  <si>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</si>
  <si>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</si>
  <si>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</si>
  <si>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</si>
  <si>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</si>
  <si>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</si>
  <si>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</si>
  <si>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</si>
  <si>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</si>
  <si>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</si>
  <si>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</si>
  <si>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</si>
  <si>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</si>
  <si>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</si>
  <si>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</si>
  <si>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</si>
  <si>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</si>
  <si>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</si>
  <si>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</si>
  <si>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</si>
  <si>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</si>
  <si>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</si>
  <si>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</si>
  <si>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</si>
  <si>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</si>
  <si>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</si>
  <si>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</si>
  <si>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</si>
  <si>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</si>
  <si>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</si>
  <si>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</si>
  <si>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</si>
  <si>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</si>
  <si>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</si>
  <si>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</si>
  <si>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</si>
  <si>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</si>
  <si>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</si>
  <si>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</si>
  <si>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</si>
  <si>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</si>
  <si>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</si>
  <si>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</si>
  <si>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</si>
  <si>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</si>
  <si>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</si>
  <si>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</si>
  <si>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</si>
  <si>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</si>
  <si>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</si>
  <si>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</si>
  <si>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</si>
  <si>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</si>
  <si>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</si>
  <si>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</si>
  <si>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</si>
  <si>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</si>
  <si>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</si>
  <si>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</si>
  <si>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</si>
  <si>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</si>
  <si>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</si>
  <si>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</si>
  <si>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</si>
  <si>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</si>
  <si>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</si>
  <si>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</si>
  <si>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</si>
  <si>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</si>
  <si>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</si>
  <si>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</si>
  <si>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</si>
  <si>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</si>
  <si>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</si>
  <si>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</si>
  <si>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</si>
  <si>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</si>
  <si>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</si>
  <si>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</si>
  <si>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</si>
  <si>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</si>
  <si>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</si>
  <si>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</si>
  <si>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</si>
  <si>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</si>
  <si>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</si>
  <si>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</si>
  <si>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</si>
  <si>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</si>
  <si>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</si>
  <si>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</si>
  <si>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</si>
  <si>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</si>
  <si>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</si>
  <si>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</si>
  <si>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</si>
  <si>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</si>
  <si>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</si>
  <si>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</si>
  <si>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</si>
  <si>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</si>
  <si>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</si>
  <si>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</si>
  <si>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</si>
  <si>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</si>
  <si>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</si>
  <si>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</si>
  <si>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</si>
  <si>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</si>
  <si>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</si>
  <si>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</si>
  <si>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</si>
  <si>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</si>
  <si>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</si>
  <si>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</si>
  <si>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</si>
  <si>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</si>
  <si>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</si>
  <si>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</si>
  <si>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</si>
  <si>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</si>
  <si>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</si>
  <si>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</si>
  <si>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</si>
  <si>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</si>
  <si>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</si>
  <si>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</si>
  <si>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</si>
  <si>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</si>
  <si>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</si>
  <si>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</si>
  <si>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</si>
  <si>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</si>
  <si>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</si>
  <si>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</si>
  <si>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</si>
  <si>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</si>
  <si>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</si>
  <si>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</si>
  <si>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</si>
  <si>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</si>
  <si>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</si>
  <si>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</si>
  <si>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</si>
  <si>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</si>
  <si>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</si>
  <si>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</si>
  <si>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</si>
  <si>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</si>
  <si>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</si>
  <si>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</si>
  <si>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</si>
  <si>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</si>
  <si>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</si>
  <si>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</si>
  <si>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</si>
  <si>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</si>
  <si>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</si>
  <si>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</si>
  <si>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</si>
  <si>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</si>
  <si>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</si>
  <si>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</si>
  <si>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</si>
  <si>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</si>
  <si>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</si>
  <si>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</si>
  <si>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</si>
  <si>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</si>
  <si>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</si>
  <si>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</si>
  <si>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</si>
  <si>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</si>
  <si>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</si>
  <si>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</si>
  <si>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</si>
  <si>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</si>
  <si>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</si>
  <si>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</si>
  <si>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</si>
  <si>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</si>
  <si>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</si>
  <si>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</si>
  <si>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</si>
  <si>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</si>
  <si>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</si>
  <si>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</si>
  <si>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</si>
  <si>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</si>
  <si>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</si>
  <si>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</si>
  <si>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</si>
  <si>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</si>
  <si>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</si>
  <si>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</si>
  <si>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</si>
  <si>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</si>
  <si>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</si>
  <si>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</si>
  <si>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</si>
  <si>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</si>
  <si>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</si>
  <si>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</si>
  <si>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</si>
  <si>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</si>
  <si>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</si>
  <si>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</si>
  <si>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</si>
  <si>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</si>
  <si>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</si>
  <si>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</si>
  <si>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</si>
  <si>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</si>
  <si>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</si>
  <si>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</si>
  <si>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</si>
  <si>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</si>
  <si>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</si>
  <si>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</si>
  <si>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</si>
  <si>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</si>
  <si>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</si>
  <si>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</si>
  <si>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</si>
  <si>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</si>
  <si>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</si>
  <si>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</si>
  <si>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</si>
  <si>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</si>
  <si>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</si>
  <si>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</si>
  <si>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</si>
  <si>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</si>
  <si>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</si>
  <si>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</si>
  <si>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</si>
  <si>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</si>
  <si>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</si>
  <si>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</si>
  <si>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</si>
  <si>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</si>
  <si>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</si>
  <si>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</si>
  <si>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</si>
  <si>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</si>
  <si>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</si>
  <si>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</si>
  <si>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</si>
  <si>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</si>
  <si>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</si>
  <si>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</si>
  <si>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</si>
  <si>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</si>
  <si>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</si>
  <si>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</si>
  <si>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</si>
  <si>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</si>
  <si>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</si>
  <si>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</si>
  <si>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</si>
  <si>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</si>
  <si>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</si>
  <si>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</si>
  <si>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</si>
  <si>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</si>
  <si>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</si>
  <si>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</si>
  <si>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</si>
  <si>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</si>
  <si>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</si>
  <si>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</si>
  <si>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</si>
  <si>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</si>
  <si>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</si>
  <si>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</si>
  <si>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</si>
  <si>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</si>
  <si>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</si>
  <si>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</si>
  <si>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</si>
  <si>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</si>
  <si>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</si>
  <si>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</si>
  <si>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</si>
  <si>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</si>
  <si>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</si>
  <si>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</si>
  <si>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</si>
  <si>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</si>
  <si>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</si>
  <si>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</si>
  <si>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</si>
  <si>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</si>
  <si>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</si>
  <si>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</si>
  <si>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</si>
  <si>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</si>
  <si>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</si>
  <si>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</si>
  <si>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</si>
  <si>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</si>
  <si>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</si>
  <si>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</si>
  <si>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</si>
  <si>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</si>
  <si>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</si>
  <si>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</si>
  <si>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</si>
  <si>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</si>
  <si>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</si>
  <si>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</si>
  <si>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</si>
  <si>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</si>
  <si>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</si>
  <si>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</si>
  <si>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</si>
  <si>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</si>
  <si>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</si>
  <si>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</si>
  <si>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</si>
  <si>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</si>
  <si>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</si>
  <si>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</si>
  <si>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</si>
  <si>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</si>
  <si>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</si>
  <si>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</si>
  <si>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</si>
  <si>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</si>
  <si>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</si>
  <si>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</si>
  <si>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</si>
  <si>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</si>
  <si>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</si>
  <si>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</si>
  <si>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</si>
  <si>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</si>
  <si>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</si>
  <si>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</si>
  <si>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</si>
  <si>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</si>
  <si>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</si>
  <si>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</si>
  <si>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</si>
  <si>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</si>
  <si>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</si>
  <si>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</si>
  <si>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</si>
  <si>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</si>
  <si>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</si>
  <si>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</si>
  <si>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</si>
  <si>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</si>
  <si>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</si>
  <si>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</si>
  <si>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</si>
  <si>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</si>
  <si>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</si>
  <si>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</si>
  <si>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</si>
  <si>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</si>
  <si>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</si>
  <si>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</si>
  <si>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</si>
  <si>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</si>
  <si>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</si>
  <si>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</si>
  <si>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</si>
  <si>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</si>
  <si>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</si>
  <si>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</si>
  <si>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</si>
  <si>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</si>
  <si>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</si>
  <si>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</si>
  <si>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</si>
  <si>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</si>
  <si>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</si>
  <si>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</si>
  <si>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</si>
  <si>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</si>
  <si>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</si>
  <si>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</si>
  <si>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</si>
  <si>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</si>
  <si>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</si>
  <si>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</si>
  <si>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</si>
  <si>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</si>
  <si>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</si>
  <si>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</si>
  <si>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</si>
  <si>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</si>
  <si>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</si>
  <si>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</si>
  <si>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</si>
  <si>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</si>
  <si>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</si>
  <si>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</si>
  <si>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</si>
  <si>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</si>
  <si>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</si>
  <si>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</si>
  <si>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</si>
  <si>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</si>
  <si>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</si>
  <si>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</si>
  <si>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</si>
  <si>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</si>
  <si>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</si>
  <si>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</si>
  <si>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</si>
  <si>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</si>
  <si>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</si>
  <si>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</si>
  <si>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</si>
  <si>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</si>
  <si>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</si>
  <si>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</si>
  <si>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</si>
  <si>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</si>
  <si>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</si>
  <si>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</si>
  <si>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</si>
  <si>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</si>
  <si>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</si>
  <si>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</si>
  <si>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</si>
  <si>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</si>
  <si>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</si>
  <si>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</si>
  <si>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</si>
  <si>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</si>
  <si>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</si>
  <si>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</si>
  <si>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</si>
  <si>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</si>
  <si>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</si>
  <si>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</si>
  <si>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</si>
  <si>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</si>
  <si>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</si>
  <si>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</si>
  <si>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</si>
  <si>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</si>
  <si>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</si>
  <si>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</si>
  <si>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</si>
  <si>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</si>
  <si>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</si>
  <si>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</si>
  <si>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</si>
  <si>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</si>
  <si>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</si>
  <si>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</si>
  <si>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</si>
  <si>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</si>
  <si>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</si>
  <si>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</si>
  <si>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</si>
  <si>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</si>
  <si>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</si>
  <si>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</si>
  <si>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</si>
  <si>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</si>
  <si>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</si>
  <si>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</si>
  <si>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</si>
  <si>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</si>
  <si>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</si>
  <si>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</si>
  <si>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</si>
  <si>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</si>
  <si>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</si>
  <si>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</si>
  <si>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</si>
  <si>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</si>
  <si>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</si>
  <si>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</si>
  <si>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</si>
  <si>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</si>
  <si>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</si>
  <si>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</si>
  <si>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</si>
  <si>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</si>
  <si>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</si>
  <si>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</si>
  <si>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</si>
  <si>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</si>
  <si>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</si>
  <si>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</si>
  <si>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</si>
  <si>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</si>
  <si>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</si>
  <si>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</si>
  <si>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</si>
  <si>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</si>
  <si>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</si>
  <si>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</si>
  <si>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</si>
  <si>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</si>
  <si>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</si>
  <si>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</si>
  <si>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</si>
  <si>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</si>
  <si>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</si>
  <si>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</si>
  <si>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</si>
  <si>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</si>
  <si>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</si>
  <si>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</si>
  <si>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</si>
  <si>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</si>
  <si>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</si>
  <si>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</si>
  <si>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</si>
  <si>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</si>
  <si>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</si>
  <si>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</si>
  <si>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</si>
  <si>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</si>
  <si>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</si>
  <si>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</si>
  <si>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</si>
  <si>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</si>
  <si>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</si>
  <si>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</si>
  <si>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</si>
  <si>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</si>
  <si>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</si>
  <si>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</si>
  <si>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</si>
  <si>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</si>
  <si>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</si>
  <si>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</si>
  <si>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</si>
  <si>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</si>
  <si>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</si>
  <si>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</si>
  <si>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</si>
  <si>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</si>
  <si>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</si>
  <si>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</si>
  <si>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</si>
  <si>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</si>
  <si>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</si>
  <si>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</si>
  <si>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</si>
  <si>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</si>
  <si>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</si>
  <si>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</si>
  <si>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</si>
  <si>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</si>
  <si>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</si>
  <si>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</si>
  <si>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</si>
  <si>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</si>
  <si>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</si>
  <si>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</si>
  <si>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</si>
  <si>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</si>
  <si>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</si>
  <si>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</si>
  <si>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</si>
  <si>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</si>
  <si>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</si>
  <si>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</si>
  <si>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</si>
  <si>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</si>
  <si>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</si>
  <si>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</si>
  <si>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</si>
  <si>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</si>
  <si>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</si>
  <si>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</si>
  <si>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</si>
  <si>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</si>
  <si>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</si>
  <si>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</si>
  <si>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</si>
  <si>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</si>
  <si>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</si>
  <si>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</si>
  <si>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</si>
  <si>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</si>
  <si>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</si>
  <si>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</si>
  <si>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</si>
  <si>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</si>
  <si>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</si>
  <si>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</si>
  <si>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</si>
  <si>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</si>
  <si>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</si>
  <si>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</si>
  <si>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</si>
  <si>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</si>
  <si>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</si>
  <si>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</si>
  <si>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</si>
  <si>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</si>
  <si>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</si>
  <si>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</si>
  <si>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</si>
  <si>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</si>
  <si>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</si>
  <si>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</si>
  <si>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</si>
  <si>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</si>
  <si>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</si>
  <si>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</si>
  <si>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</si>
  <si>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</si>
  <si>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</si>
  <si>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</si>
  <si>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</si>
  <si>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</si>
  <si>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</si>
  <si>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</si>
  <si>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</si>
  <si>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</si>
  <si>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</si>
  <si>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</si>
  <si>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</si>
  <si>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</si>
  <si>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</si>
  <si>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</si>
  <si>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</si>
  <si>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</si>
  <si>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</si>
  <si>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</si>
  <si>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</si>
  <si>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</si>
  <si>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</si>
  <si>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</si>
  <si>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</si>
  <si>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</si>
  <si>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</si>
  <si>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</si>
  <si>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</si>
  <si>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</si>
  <si>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</si>
  <si>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</si>
  <si>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</si>
  <si>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</si>
  <si>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</si>
  <si>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</si>
  <si>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</si>
  <si>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</si>
  <si>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</si>
  <si>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</si>
  <si>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</si>
  <si>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</si>
  <si>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</si>
  <si>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</si>
  <si>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</si>
  <si>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</si>
  <si>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</si>
  <si>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</si>
  <si>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</si>
  <si>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</si>
  <si>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</si>
  <si>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</si>
  <si>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</si>
  <si>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</si>
  <si>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</si>
  <si>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</si>
  <si>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</si>
  <si>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</si>
  <si>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</si>
  <si>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</si>
  <si>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</si>
  <si>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</si>
  <si>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</si>
  <si>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</si>
  <si>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</si>
  <si>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</si>
  <si>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</si>
  <si>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</si>
  <si>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</si>
  <si>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</si>
  <si>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</si>
  <si>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</si>
  <si>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</si>
  <si>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</si>
  <si>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</si>
  <si>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</si>
  <si>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</si>
  <si>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</si>
  <si>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</si>
  <si>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</si>
  <si>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</si>
  <si>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</si>
  <si>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</si>
  <si>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</si>
  <si>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</si>
  <si>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</si>
  <si>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</si>
  <si>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</si>
  <si>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</si>
  <si>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</si>
  <si>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</si>
  <si>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</si>
  <si>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</si>
  <si>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</si>
  <si>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</si>
  <si>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</si>
  <si>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</si>
  <si>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</si>
  <si>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</si>
  <si>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</si>
  <si>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</si>
  <si>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</si>
  <si>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</si>
  <si>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</si>
  <si>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</si>
  <si>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</si>
  <si>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</si>
  <si>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</si>
  <si>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</si>
  <si>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</si>
  <si>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</si>
  <si>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</si>
  <si>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</si>
  <si>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</si>
  <si>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</si>
  <si>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</si>
  <si>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</si>
  <si>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</si>
  <si>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</si>
  <si>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</si>
  <si>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</si>
  <si>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</si>
  <si>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</si>
  <si>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</si>
  <si>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</si>
  <si>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</si>
  <si>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</si>
  <si>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</si>
  <si>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</si>
  <si>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</si>
  <si>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</si>
  <si>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</si>
  <si>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</si>
  <si>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</si>
  <si>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</si>
  <si>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</si>
  <si>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</si>
  <si>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</si>
  <si>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</si>
  <si>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</si>
  <si>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</si>
  <si>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</si>
  <si>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</si>
  <si>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</si>
  <si>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</si>
  <si>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</si>
  <si>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</si>
  <si>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</si>
  <si>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</si>
  <si>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</si>
  <si>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</si>
  <si>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</si>
  <si>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</si>
  <si>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</si>
  <si>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</si>
  <si>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</si>
  <si>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</si>
  <si>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</si>
  <si>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</si>
  <si>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</si>
  <si>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</si>
  <si>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</si>
  <si>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</si>
  <si>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</si>
  <si>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</si>
  <si>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</si>
  <si>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</si>
  <si>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</si>
  <si>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</si>
  <si>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</si>
  <si>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</si>
  <si>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</si>
  <si>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</si>
  <si>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</si>
  <si>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</si>
  <si>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</si>
  <si>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</si>
  <si>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</si>
  <si>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</si>
  <si>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</si>
  <si>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</si>
  <si>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</si>
  <si>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</si>
  <si>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</si>
  <si>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</si>
  <si>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</si>
  <si>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</si>
  <si>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</si>
  <si>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</si>
  <si>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</si>
  <si>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</si>
  <si>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</si>
  <si>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</si>
  <si>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</si>
  <si>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</si>
  <si>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</si>
  <si>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</si>
  <si>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</si>
  <si>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</si>
  <si>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</si>
  <si>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</si>
  <si>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</si>
  <si>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</si>
  <si>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</si>
  <si>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</si>
  <si>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</si>
  <si>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</si>
  <si>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</si>
  <si>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</si>
  <si>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</si>
  <si>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</si>
  <si>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</si>
  <si>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</si>
  <si>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</si>
  <si>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</si>
  <si>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</si>
  <si>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</si>
  <si>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</si>
  <si>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</si>
  <si>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</si>
  <si>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</si>
  <si>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</si>
  <si>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</si>
  <si>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</si>
  <si>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</si>
  <si>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</si>
  <si>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</si>
  <si>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</si>
  <si>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</si>
  <si>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</si>
  <si>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</si>
  <si>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</si>
  <si>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</si>
  <si>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</si>
  <si>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</si>
  <si>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</si>
  <si>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</si>
  <si>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</si>
  <si>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</si>
  <si>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</si>
  <si>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</si>
  <si>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</si>
  <si>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</si>
  <si>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</si>
  <si>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</si>
  <si>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</si>
  <si>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</si>
  <si>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</si>
  <si>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</si>
  <si>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</si>
  <si>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</si>
  <si>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</si>
  <si>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</si>
  <si>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</si>
  <si>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</si>
  <si>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</si>
  <si>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</si>
  <si>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</si>
  <si>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</si>
  <si>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</si>
  <si>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</si>
  <si>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</si>
  <si>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</si>
  <si>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</si>
  <si>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</si>
  <si>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</si>
  <si>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</si>
  <si>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</si>
  <si>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</si>
  <si>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</si>
  <si>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</si>
  <si>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</si>
  <si>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</si>
  <si>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</si>
  <si>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</si>
  <si>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</si>
  <si>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</si>
  <si>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</si>
  <si>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</si>
  <si>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</si>
  <si>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</si>
  <si>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</si>
  <si>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</si>
  <si>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</si>
  <si>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</si>
  <si>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</si>
  <si>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</si>
  <si>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</si>
  <si>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</si>
  <si>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</si>
  <si>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</si>
  <si>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</si>
  <si>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</si>
  <si>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</si>
  <si>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</si>
  <si>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</si>
  <si>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</si>
  <si>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</si>
  <si>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</si>
  <si>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</si>
  <si>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</si>
  <si>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</si>
  <si>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</si>
  <si>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</si>
  <si>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</si>
  <si>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</si>
  <si>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</si>
  <si>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</si>
  <si>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</si>
  <si>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</si>
  <si>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</si>
  <si>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</si>
  <si>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</si>
  <si>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</si>
  <si>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</si>
  <si>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</si>
  <si>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</si>
  <si>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</si>
  <si>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</si>
  <si>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</si>
  <si>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</si>
  <si>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</si>
  <si>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</si>
  <si>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</si>
  <si>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</si>
  <si>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</si>
  <si>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</si>
  <si>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</si>
  <si>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</si>
  <si>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</si>
  <si>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</si>
  <si>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</si>
  <si>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</si>
  <si>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</si>
  <si>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</si>
  <si>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</si>
  <si>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</si>
  <si>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</si>
  <si>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</si>
  <si>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</si>
  <si>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</si>
  <si>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</si>
  <si>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</si>
  <si>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</si>
  <si>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</si>
  <si>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</si>
  <si>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</si>
  <si>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</si>
  <si>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</si>
  <si>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</si>
  <si>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</si>
  <si>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</si>
  <si>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</si>
  <si>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</si>
  <si>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</si>
  <si>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</si>
  <si>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</si>
  <si>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</si>
  <si>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</si>
  <si>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</si>
  <si>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</si>
  <si>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</si>
  <si>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</si>
  <si>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</si>
  <si>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</si>
  <si>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</si>
  <si>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</si>
  <si>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</si>
  <si>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</si>
  <si>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</si>
  <si>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</si>
  <si>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</si>
  <si>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</si>
  <si>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</si>
  <si>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</si>
  <si>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</si>
  <si>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</si>
  <si>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</si>
  <si>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</si>
  <si>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</si>
  <si>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</si>
  <si>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</si>
  <si>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</si>
  <si>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</si>
  <si>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</si>
  <si>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</si>
  <si>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</si>
  <si>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</si>
  <si>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</si>
  <si>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</si>
  <si>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</si>
  <si>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</si>
  <si>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</si>
  <si>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</si>
  <si>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</si>
  <si>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</si>
  <si>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</si>
  <si>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</si>
  <si>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</si>
  <si>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</si>
  <si>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</si>
  <si>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</si>
  <si>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</si>
  <si>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</si>
  <si>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</si>
  <si>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</si>
  <si>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</si>
  <si>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</si>
  <si>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</si>
  <si>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</si>
  <si>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</si>
  <si>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</si>
  <si>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</si>
  <si>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</si>
  <si>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</si>
  <si>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</si>
  <si>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</si>
  <si>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</si>
  <si>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</si>
  <si>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</si>
  <si>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</si>
  <si>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</si>
  <si>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</si>
  <si>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</si>
  <si>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</si>
  <si>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</si>
  <si>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</si>
  <si>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</si>
  <si>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</si>
  <si>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</si>
  <si>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</si>
  <si>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</si>
  <si>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</si>
  <si>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</si>
  <si>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</si>
  <si>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</si>
  <si>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</si>
  <si>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</si>
  <si>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</si>
  <si>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</si>
  <si>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</si>
  <si>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</si>
  <si>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</si>
  <si>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</si>
  <si>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</si>
  <si>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</si>
  <si>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</si>
  <si>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</si>
  <si>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</si>
  <si>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</si>
  <si>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</si>
  <si>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</si>
  <si>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</si>
  <si>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</si>
  <si>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</si>
  <si>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</si>
  <si>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</si>
  <si>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</si>
  <si>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</si>
  <si>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</si>
  <si>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</si>
  <si>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</si>
  <si>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</si>
  <si>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</si>
  <si>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</si>
  <si>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</si>
  <si>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</si>
  <si>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</si>
  <si>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</si>
  <si>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</si>
  <si>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</si>
  <si>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</si>
  <si>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</si>
  <si>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</si>
  <si>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</si>
  <si>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</si>
  <si>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</si>
  <si>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</si>
  <si>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</si>
  <si>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</si>
  <si>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</si>
  <si>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</si>
  <si>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</si>
  <si>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</si>
  <si>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</si>
  <si>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</si>
  <si>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</si>
  <si>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</si>
  <si>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</si>
  <si>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</si>
  <si>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</si>
  <si>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</si>
  <si>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</si>
  <si>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</si>
  <si>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</si>
  <si>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</si>
  <si>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</si>
  <si>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</si>
  <si>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</si>
  <si>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</si>
  <si>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</si>
  <si>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</si>
  <si>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</si>
  <si>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</si>
  <si>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</si>
  <si>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</si>
  <si>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</si>
  <si>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</si>
  <si>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</si>
  <si>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</si>
  <si>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</si>
  <si>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</si>
  <si>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</si>
  <si>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</si>
  <si>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</si>
  <si>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</si>
  <si>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</si>
  <si>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</si>
  <si>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</si>
  <si>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</si>
  <si>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</si>
  <si>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</si>
  <si>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</si>
  <si>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</si>
  <si>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</si>
  <si>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</si>
  <si>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</si>
  <si>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</si>
  <si>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</si>
  <si>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</si>
  <si>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</si>
  <si>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</si>
  <si>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</si>
  <si>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</si>
  <si>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</si>
  <si>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</si>
  <si>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</si>
  <si>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</si>
  <si>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</si>
  <si>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</si>
  <si>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</si>
  <si>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</si>
  <si>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</si>
  <si>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</si>
  <si>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</si>
  <si>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</si>
  <si>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</si>
  <si>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</si>
  <si>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</si>
  <si>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</si>
  <si>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</si>
  <si>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</si>
  <si>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</si>
  <si>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</si>
  <si>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</si>
  <si>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</si>
  <si>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</si>
  <si>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</si>
  <si>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</si>
  <si>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</si>
  <si>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</si>
  <si>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</si>
  <si>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</si>
  <si>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</si>
  <si>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</si>
  <si>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</si>
  <si>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</si>
  <si>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</si>
  <si>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</si>
  <si>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</si>
  <si>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</si>
  <si>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</si>
  <si>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</si>
  <si>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</si>
  <si>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</si>
  <si>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</si>
  <si>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</si>
  <si>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</si>
  <si>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</si>
  <si>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</si>
  <si>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</si>
  <si>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</si>
  <si>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</si>
  <si>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</si>
  <si>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</si>
  <si>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</si>
  <si>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</si>
  <si>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</si>
  <si>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</si>
  <si>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</si>
  <si>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</si>
  <si>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</si>
  <si>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</si>
  <si>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</si>
  <si>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</si>
  <si>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</si>
  <si>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</si>
  <si>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</si>
  <si>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</si>
  <si>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</si>
  <si>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</si>
  <si>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</si>
  <si>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</si>
  <si>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</si>
  <si>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</si>
  <si>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</si>
  <si>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</si>
  <si>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</si>
  <si>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</si>
  <si>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</si>
  <si>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</si>
  <si>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</si>
  <si>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</si>
  <si>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</si>
  <si>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</si>
  <si>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</si>
  <si>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</si>
  <si>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</si>
  <si>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</si>
  <si>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</si>
  <si>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</si>
  <si>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</si>
  <si>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</si>
  <si>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</si>
  <si>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</si>
  <si>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</si>
  <si>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</si>
  <si>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</si>
  <si>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</si>
  <si>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</si>
  <si>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</si>
  <si>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</si>
  <si>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</si>
  <si>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</si>
  <si>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</si>
  <si>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</si>
  <si>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</si>
  <si>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</si>
  <si>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</si>
  <si>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</si>
  <si>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</si>
  <si>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</si>
  <si>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</si>
  <si>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</si>
  <si>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</si>
  <si>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</si>
  <si>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</si>
  <si>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</si>
  <si>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</si>
  <si>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</si>
  <si>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</si>
  <si>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</si>
  <si>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</si>
  <si>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</si>
  <si>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</si>
  <si>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</si>
  <si>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</si>
  <si>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</si>
  <si>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</si>
  <si>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</si>
  <si>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</si>
  <si>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</si>
  <si>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</si>
  <si>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</si>
  <si>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</si>
  <si>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</si>
  <si>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</si>
  <si>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</si>
  <si>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</si>
  <si>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</si>
  <si>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</si>
  <si>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</si>
  <si>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</si>
  <si>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</si>
  <si>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</si>
  <si>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</si>
  <si>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</si>
  <si>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</si>
  <si>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</si>
  <si>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</si>
  <si>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</si>
  <si>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</si>
  <si>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</si>
  <si>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</si>
  <si>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</si>
  <si>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</si>
  <si>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</si>
  <si>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</si>
  <si>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</si>
  <si>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</si>
  <si>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</si>
  <si>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</si>
  <si>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</si>
  <si>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</si>
  <si>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</si>
  <si>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</si>
  <si>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</si>
  <si>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</si>
  <si>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</si>
  <si>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</si>
  <si>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</si>
  <si>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</si>
  <si>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</si>
  <si>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</si>
  <si>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</si>
  <si>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</si>
  <si>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</si>
  <si>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</si>
  <si>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</si>
  <si>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</si>
  <si>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</si>
  <si>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</si>
  <si>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</si>
  <si>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</si>
  <si>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</si>
  <si>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</si>
  <si>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</si>
  <si>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</si>
  <si>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</si>
  <si>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</si>
  <si>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</si>
  <si>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</si>
  <si>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</si>
  <si>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</si>
  <si>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</si>
  <si>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</si>
  <si>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</si>
  <si>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</si>
  <si>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</si>
  <si>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</si>
  <si>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</si>
  <si>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</si>
  <si>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</si>
  <si>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</si>
  <si>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</si>
  <si>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</si>
  <si>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</si>
  <si>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</si>
  <si>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</si>
  <si>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</si>
  <si>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</si>
  <si>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</si>
  <si>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</si>
  <si>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</si>
  <si>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</si>
  <si>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</si>
  <si>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</si>
  <si>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</si>
  <si>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</si>
  <si>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</si>
  <si>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</si>
  <si>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</si>
  <si>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</si>
  <si>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</si>
  <si>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</si>
  <si>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</si>
  <si>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</si>
  <si>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</si>
  <si>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</si>
  <si>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</si>
  <si>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</si>
  <si>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</si>
  <si>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</si>
  <si>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</si>
  <si>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</si>
  <si>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</si>
  <si>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</si>
  <si>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</si>
  <si>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</si>
  <si>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</si>
  <si>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</si>
  <si>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</si>
  <si>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</si>
  <si>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</si>
  <si>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</si>
  <si>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</si>
  <si>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</si>
  <si>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</si>
  <si>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</si>
  <si>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</si>
  <si>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</si>
  <si>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</si>
  <si>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</si>
  <si>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</si>
  <si>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</si>
  <si>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</si>
  <si>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</si>
  <si>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</si>
  <si>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</si>
  <si>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</si>
  <si>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</si>
  <si>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</si>
  <si>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</si>
  <si>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</si>
  <si>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</si>
  <si>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</si>
  <si>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</si>
  <si>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</si>
  <si>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</si>
  <si>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</si>
  <si>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</si>
  <si>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</si>
  <si>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</si>
  <si>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</si>
  <si>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</si>
  <si>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</si>
  <si>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</si>
  <si>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</si>
  <si>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</si>
  <si>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</si>
  <si>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</si>
  <si>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</si>
  <si>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</si>
  <si>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</si>
  <si>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</si>
  <si>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</si>
  <si>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</si>
  <si>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</si>
  <si>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</si>
  <si>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</si>
  <si>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</si>
  <si>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</si>
  <si>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</si>
  <si>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</si>
  <si>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</si>
  <si>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</si>
  <si>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</si>
  <si>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</si>
  <si>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</si>
  <si>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</si>
  <si>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</si>
  <si>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</si>
  <si>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</si>
  <si>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</si>
  <si>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</si>
  <si>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</si>
  <si>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</si>
  <si>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</si>
  <si>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</si>
  <si>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</si>
  <si>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</si>
  <si>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</si>
  <si>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</si>
  <si>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</si>
  <si>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</si>
  <si>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</si>
  <si>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</si>
  <si>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</si>
  <si>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</si>
  <si>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</si>
  <si>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</si>
  <si>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</si>
  <si>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</si>
  <si>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</si>
  <si>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</si>
  <si>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</si>
  <si>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</si>
  <si>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</si>
  <si>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</si>
  <si>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</si>
  <si>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</si>
  <si>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</si>
  <si>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</si>
  <si>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</si>
  <si>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</si>
  <si>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</si>
  <si>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</si>
  <si>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</si>
  <si>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</si>
  <si>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</si>
  <si>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</si>
  <si>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</si>
  <si>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</si>
  <si>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</si>
  <si>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</si>
  <si>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</si>
  <si>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</si>
  <si>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</si>
  <si>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</si>
  <si>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</si>
  <si>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</si>
  <si>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</si>
  <si>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</si>
  <si>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</si>
  <si>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</si>
  <si>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</si>
  <si>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</si>
  <si>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</si>
  <si>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</si>
  <si>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</si>
  <si>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</si>
  <si>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</si>
  <si>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</si>
  <si>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</si>
  <si>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</si>
  <si>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</si>
  <si>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</si>
  <si>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</si>
  <si>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</si>
  <si>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</si>
  <si>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</si>
  <si>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</si>
  <si>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</si>
  <si>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</si>
  <si>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</si>
  <si>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</si>
  <si>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</si>
  <si>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</si>
  <si>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</si>
  <si>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</si>
  <si>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</si>
  <si>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</si>
  <si>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</si>
  <si>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</si>
  <si>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</si>
  <si>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</si>
  <si>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</si>
  <si>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</si>
  <si>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</si>
  <si>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</si>
  <si>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</si>
  <si>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</si>
  <si>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</si>
  <si>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</si>
  <si>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</si>
  <si>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</si>
  <si>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</si>
  <si>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</si>
  <si>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</si>
  <si>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</si>
  <si>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</si>
  <si>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</si>
  <si>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</si>
  <si>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</si>
  <si>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</si>
  <si>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</si>
  <si>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</si>
  <si>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</si>
  <si>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</si>
  <si>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</si>
  <si>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</si>
  <si>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</si>
  <si>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</si>
  <si>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</si>
  <si>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</si>
  <si>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</si>
  <si>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</si>
  <si>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</si>
  <si>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</si>
  <si>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</si>
  <si>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</si>
  <si>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</si>
  <si>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</si>
  <si>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</si>
  <si>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</si>
  <si>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</si>
  <si>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</si>
  <si>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</si>
  <si>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</si>
  <si>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</si>
  <si>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</si>
  <si>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</si>
  <si>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</si>
  <si>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</si>
  <si>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</si>
  <si>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</si>
  <si>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</si>
  <si>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</si>
  <si>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</si>
  <si>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</si>
  <si>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</si>
  <si>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</si>
  <si>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</si>
  <si>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</si>
  <si>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</si>
  <si>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</si>
  <si>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</si>
  <si>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</si>
  <si>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</si>
  <si>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</si>
  <si>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</si>
  <si>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</si>
  <si>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</si>
  <si>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</si>
  <si>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</si>
  <si>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</si>
  <si>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</si>
  <si>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</si>
  <si>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</si>
  <si>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</si>
  <si>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</si>
  <si>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</si>
  <si>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</si>
  <si>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</si>
  <si>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</si>
  <si>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</si>
  <si>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</si>
  <si>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</si>
  <si>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</si>
  <si>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</si>
  <si>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</si>
  <si>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</si>
  <si>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</si>
  <si>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</si>
  <si>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</si>
  <si>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</si>
  <si>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</si>
  <si>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</si>
  <si>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</si>
  <si>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</si>
  <si>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</si>
  <si>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</si>
  <si>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</si>
  <si>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</si>
  <si>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</si>
  <si>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</si>
  <si>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</si>
  <si>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</si>
  <si>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</si>
  <si>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</si>
  <si>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</si>
  <si>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</si>
  <si>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</si>
  <si>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</si>
  <si>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</si>
  <si>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</si>
  <si>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</si>
  <si>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</si>
  <si>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</si>
  <si>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</si>
  <si>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</si>
  <si>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</si>
  <si>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</si>
  <si>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</si>
  <si>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</si>
  <si>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</si>
  <si>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</si>
  <si>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</si>
  <si>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</si>
  <si>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</si>
  <si>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</si>
  <si>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</si>
  <si>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</si>
  <si>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</si>
  <si>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</si>
  <si>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</si>
  <si>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</si>
  <si>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</si>
  <si>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</si>
  <si>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</si>
  <si>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</si>
  <si>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</si>
  <si>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</si>
  <si>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</si>
  <si>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</si>
  <si>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</si>
  <si>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</si>
  <si>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</si>
  <si>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</si>
  <si>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</si>
  <si>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</si>
  <si>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</si>
  <si>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</si>
  <si>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</si>
  <si>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</si>
  <si>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</si>
  <si>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</si>
  <si>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</si>
  <si>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</si>
  <si>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</si>
  <si>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</si>
  <si>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</si>
  <si>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</si>
  <si>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</si>
  <si>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</si>
  <si>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</si>
  <si>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</si>
  <si>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</si>
  <si>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</si>
  <si>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</si>
  <si>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</si>
  <si>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</si>
  <si>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</si>
  <si>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</si>
  <si>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</si>
  <si>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</si>
  <si>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</si>
  <si>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</si>
  <si>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</si>
  <si>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</si>
  <si>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</si>
  <si>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</si>
  <si>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</si>
  <si>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</si>
  <si>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</si>
  <si>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</si>
  <si>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</si>
  <si>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</si>
  <si>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</si>
  <si>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</si>
  <si>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</si>
  <si>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</si>
  <si>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</si>
  <si>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</si>
  <si>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</si>
  <si>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</si>
  <si>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</si>
  <si>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</si>
  <si>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</si>
  <si>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</si>
  <si>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</si>
  <si>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</si>
  <si>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</si>
  <si>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</si>
  <si>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</si>
  <si>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</si>
  <si>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</si>
  <si>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</si>
  <si>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</si>
  <si>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</si>
  <si>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</si>
  <si>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</si>
  <si>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</si>
  <si>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</si>
  <si>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</si>
  <si>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</si>
  <si>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</si>
  <si>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</si>
  <si>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</si>
  <si>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</si>
  <si>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</si>
  <si>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</si>
  <si>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</si>
  <si>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</si>
  <si>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</si>
  <si>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</si>
  <si>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</si>
  <si>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</si>
  <si>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</si>
  <si>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</si>
  <si>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</si>
  <si>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</si>
  <si>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</si>
  <si>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</si>
  <si>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</si>
  <si>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</si>
  <si>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</si>
  <si>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</si>
  <si>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</si>
  <si>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</si>
  <si>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</si>
  <si>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</si>
  <si>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</si>
  <si>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</si>
  <si>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</si>
  <si>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</si>
  <si>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</si>
  <si>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</si>
  <si>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</si>
  <si>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</si>
  <si>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</si>
  <si>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</si>
  <si>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</si>
  <si>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</si>
  <si>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</si>
  <si>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</si>
  <si>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</si>
  <si>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</si>
  <si>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</si>
  <si>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</si>
  <si>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</si>
  <si>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</si>
  <si>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</si>
  <si>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</si>
  <si>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</si>
  <si>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</si>
  <si>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</si>
  <si>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</si>
  <si>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</si>
  <si>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</si>
  <si>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</si>
  <si>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</si>
  <si>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</si>
  <si>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</si>
  <si>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</si>
  <si>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</si>
  <si>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</si>
  <si>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</si>
  <si>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</si>
  <si>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</si>
  <si>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</si>
  <si>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</si>
  <si>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</si>
  <si>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</si>
  <si>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</si>
  <si>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</si>
  <si>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</si>
  <si>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</si>
  <si>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</si>
  <si>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</si>
  <si>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</si>
  <si>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</si>
  <si>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</si>
  <si>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</si>
  <si>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</si>
  <si>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</si>
  <si>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</si>
  <si>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</si>
  <si>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</si>
  <si>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</si>
  <si>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</si>
  <si>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</si>
  <si>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</si>
  <si>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</si>
  <si>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</si>
  <si>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</si>
  <si>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</si>
  <si>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</si>
  <si>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</si>
  <si>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</si>
  <si>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</si>
  <si>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</si>
  <si>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</si>
  <si>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</si>
  <si>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</si>
  <si>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</si>
  <si>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</si>
  <si>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</si>
  <si>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</si>
  <si>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</si>
  <si>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</si>
  <si>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</si>
  <si>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</si>
  <si>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</si>
  <si>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</si>
  <si>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</si>
  <si>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</si>
  <si>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</si>
  <si>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</si>
  <si>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</si>
  <si>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</si>
  <si>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</si>
  <si>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</si>
  <si>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</si>
  <si>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</si>
  <si>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</si>
  <si>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</si>
  <si>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</si>
  <si>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</si>
  <si>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</si>
  <si>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</si>
  <si>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</si>
  <si>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</si>
  <si>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</si>
  <si>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</si>
  <si>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</si>
  <si>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</si>
  <si>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</si>
  <si>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</si>
  <si>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</si>
  <si>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</si>
  <si>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</si>
  <si>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</si>
  <si>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</si>
  <si>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</si>
  <si>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</si>
  <si>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</si>
  <si>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</si>
  <si>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</si>
  <si>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</si>
  <si>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</si>
  <si>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</si>
  <si>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</si>
  <si>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</si>
  <si>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</si>
  <si>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</si>
  <si>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</si>
  <si>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</si>
  <si>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</si>
  <si>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</si>
  <si>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</si>
  <si>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</si>
  <si>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</si>
  <si>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</si>
  <si>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</si>
  <si>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</si>
  <si>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</si>
  <si>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</si>
  <si>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</si>
  <si>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</si>
  <si>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</si>
  <si>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</si>
  <si>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</si>
  <si>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</si>
  <si>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</si>
  <si>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</si>
  <si>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</si>
  <si>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</si>
  <si>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</si>
  <si>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</si>
  <si>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</si>
  <si>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</si>
  <si>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</si>
  <si>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</si>
  <si>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</si>
  <si>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</si>
  <si>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</si>
  <si>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</si>
  <si>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</si>
  <si>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</si>
  <si>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</si>
  <si>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</si>
  <si>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</si>
  <si>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</si>
  <si>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</si>
  <si>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</si>
  <si>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</si>
  <si>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</si>
  <si>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</si>
  <si>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</si>
  <si>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</si>
  <si>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</si>
  <si>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</si>
  <si>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</si>
  <si>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</si>
  <si>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</si>
  <si>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</si>
  <si>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</si>
  <si>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</si>
  <si>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</si>
  <si>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</si>
  <si>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</si>
  <si>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</si>
  <si>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</si>
  <si>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</si>
  <si>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</si>
  <si>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</si>
  <si>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</si>
  <si>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</si>
  <si>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</si>
  <si>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</si>
  <si>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</si>
  <si>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</si>
  <si>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</si>
  <si>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</si>
  <si>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</si>
  <si>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</si>
  <si>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</si>
  <si>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</si>
  <si>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</si>
  <si>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</si>
  <si>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</si>
  <si>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</si>
  <si>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</si>
  <si>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</si>
  <si>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</si>
  <si>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</si>
  <si>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</si>
  <si>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</si>
  <si>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</si>
  <si>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</si>
  <si>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</si>
  <si>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</si>
  <si>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</si>
  <si>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</si>
  <si>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</si>
  <si>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</si>
  <si>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</si>
  <si>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</si>
  <si>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</si>
  <si>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</si>
  <si>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</si>
  <si>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</si>
  <si>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</si>
  <si>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</si>
  <si>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</si>
  <si>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</si>
  <si>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</si>
  <si>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</si>
  <si>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</si>
  <si>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</si>
  <si>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</si>
  <si>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</si>
  <si>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</si>
  <si>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</si>
  <si>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</si>
  <si>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</si>
  <si>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</si>
  <si>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</si>
  <si>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</si>
  <si>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</si>
  <si>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</si>
  <si>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</si>
  <si>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</si>
  <si>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</si>
  <si>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</si>
  <si>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</si>
  <si>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</si>
  <si>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</si>
  <si>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</si>
  <si>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</si>
  <si>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</si>
  <si>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</si>
  <si>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</si>
  <si>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</si>
  <si>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</si>
  <si>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</si>
  <si>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</si>
  <si>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</si>
  <si>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</si>
  <si>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</si>
  <si>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</si>
  <si>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</si>
  <si>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</si>
  <si>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</si>
  <si>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</si>
  <si>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</si>
  <si>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</si>
  <si>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</si>
  <si>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</si>
  <si>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</si>
  <si>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</si>
  <si>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</si>
  <si>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</si>
  <si>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</si>
  <si>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</si>
  <si>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</si>
  <si>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</si>
  <si>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</si>
  <si>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</si>
  <si>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</si>
  <si>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</si>
  <si>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</si>
  <si>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</si>
  <si>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</si>
  <si>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</si>
  <si>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</si>
  <si>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</si>
  <si>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</si>
  <si>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</si>
  <si>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</si>
  <si>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</si>
  <si>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</si>
  <si>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</si>
  <si>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</si>
  <si>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</si>
  <si>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</si>
  <si>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</si>
  <si>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</si>
  <si>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</si>
  <si>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</si>
  <si>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</si>
  <si>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</si>
  <si>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</si>
  <si>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</si>
  <si>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</si>
  <si>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</si>
  <si>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</si>
  <si>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</si>
  <si>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</si>
  <si>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</si>
  <si>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</si>
  <si>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</si>
  <si>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</si>
  <si>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</si>
  <si>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</si>
  <si>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</si>
  <si>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</si>
  <si>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</si>
  <si>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</si>
  <si>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</si>
  <si>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</si>
  <si>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</si>
  <si>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</si>
  <si>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</si>
  <si>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</si>
  <si>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</si>
  <si>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</si>
  <si>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</si>
  <si>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</si>
  <si>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</si>
  <si>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</si>
  <si>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</si>
  <si>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</si>
  <si>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</si>
  <si>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</si>
  <si>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</si>
  <si>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</si>
  <si>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</si>
  <si>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</si>
  <si>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</si>
  <si>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</si>
  <si>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</si>
  <si>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</si>
  <si>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</si>
  <si>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</si>
  <si>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</si>
  <si>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</si>
  <si>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</si>
  <si>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</si>
  <si>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</si>
  <si>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</si>
  <si>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</si>
  <si>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</si>
  <si>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</si>
  <si>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</si>
  <si>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</si>
  <si>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</si>
  <si>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</si>
  <si>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</si>
  <si>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</si>
  <si>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</si>
  <si>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</si>
  <si>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</si>
  <si>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</si>
  <si>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</si>
  <si>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</si>
  <si>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</si>
  <si>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</si>
  <si>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</si>
  <si>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</si>
  <si>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</si>
  <si>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</si>
  <si>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</si>
  <si>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</si>
  <si>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</si>
  <si>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</si>
  <si>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</si>
  <si>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</si>
  <si>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</si>
  <si>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</si>
  <si>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</si>
  <si>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</si>
  <si>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</si>
  <si>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</si>
  <si>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</si>
  <si>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</si>
  <si>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</si>
  <si>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</si>
  <si>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</si>
  <si>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</si>
  <si>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</si>
  <si>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</si>
  <si>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</si>
  <si>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</si>
  <si>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</si>
  <si>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</si>
  <si>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</si>
  <si>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</si>
  <si>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</si>
  <si>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</si>
  <si>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</si>
  <si>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</si>
  <si>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</si>
  <si>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</si>
  <si>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</si>
  <si>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</si>
  <si>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</si>
  <si>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</si>
  <si>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</si>
  <si>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</si>
  <si>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</si>
  <si>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</si>
  <si>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</si>
  <si>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</si>
  <si>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</si>
  <si>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</si>
  <si>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</si>
  <si>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</si>
  <si>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</si>
  <si>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</si>
  <si>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</si>
  <si>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</si>
  <si>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</si>
  <si>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</si>
  <si>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</si>
  <si>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</si>
  <si>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</si>
  <si>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</si>
  <si>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</si>
  <si>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</si>
  <si>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</si>
  <si>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</si>
  <si>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</si>
  <si>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</si>
  <si>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</si>
  <si>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</si>
  <si>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</si>
  <si>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</si>
  <si>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</si>
  <si>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</si>
  <si>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</si>
  <si>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</si>
  <si>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</si>
  <si>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</si>
  <si>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</si>
  <si>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</si>
  <si>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</si>
  <si>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</si>
  <si>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</si>
  <si>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</si>
  <si>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</si>
  <si>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</si>
  <si>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</si>
  <si>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</si>
  <si>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</si>
  <si>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</si>
  <si>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</si>
  <si>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</si>
  <si>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</si>
  <si>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</si>
  <si>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</si>
  <si>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</si>
  <si>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</si>
  <si>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</si>
  <si>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</si>
  <si>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</si>
  <si>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</si>
  <si>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</si>
  <si>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</si>
  <si>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</si>
  <si>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</si>
  <si>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</si>
  <si>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</si>
  <si>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</si>
  <si>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</si>
  <si>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</si>
  <si>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</si>
  <si>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</si>
  <si>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</si>
  <si>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</si>
  <si>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</si>
  <si>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</si>
  <si>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</si>
  <si>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</si>
  <si>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</si>
  <si>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</si>
  <si>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</si>
  <si>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</si>
  <si>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</si>
  <si>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</si>
  <si>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</si>
  <si>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</si>
  <si>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</si>
  <si>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</si>
  <si>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</si>
  <si>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</si>
  <si>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</si>
  <si>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</si>
  <si>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</si>
  <si>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</si>
  <si>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</si>
  <si>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</si>
  <si>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</si>
  <si>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</si>
  <si>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</si>
  <si>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</si>
  <si>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</si>
  <si>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</si>
  <si>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</si>
  <si>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</si>
  <si>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</si>
  <si>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</si>
  <si>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</si>
  <si>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</si>
  <si>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</si>
  <si>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</si>
  <si>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</si>
  <si>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</si>
  <si>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</si>
  <si>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</si>
  <si>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</si>
  <si>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</si>
  <si>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</si>
  <si>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</si>
  <si>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</si>
  <si>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</si>
  <si>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</si>
  <si>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</si>
  <si>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</si>
  <si>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</si>
  <si>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</si>
  <si>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</si>
  <si>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</si>
  <si>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</si>
  <si>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</si>
  <si>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</si>
  <si>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</si>
  <si>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</si>
  <si>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</si>
  <si>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</si>
  <si>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</si>
  <si>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</si>
  <si>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</si>
  <si>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</si>
  <si>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</si>
  <si>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</si>
  <si>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</si>
  <si>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</si>
  <si>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</si>
  <si>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</si>
  <si>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</si>
  <si>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</si>
  <si>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</si>
  <si>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</si>
  <si>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</si>
  <si>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</si>
  <si>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</si>
  <si>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</si>
  <si>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</si>
  <si>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</si>
  <si>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</si>
  <si>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</si>
  <si>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</si>
  <si>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</si>
  <si>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</si>
  <si>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</si>
  <si>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</si>
  <si>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</si>
  <si>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</si>
  <si>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</si>
  <si>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</si>
  <si>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</si>
  <si>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</si>
  <si>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</si>
  <si>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</si>
  <si>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</si>
  <si>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</si>
  <si>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</si>
  <si>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</si>
  <si>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</si>
  <si>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</si>
  <si>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</si>
  <si>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</si>
  <si>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</si>
  <si>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</si>
  <si>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</si>
  <si>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</si>
  <si>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</si>
  <si>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</si>
  <si>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</si>
  <si>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</si>
  <si>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</si>
  <si>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</si>
  <si>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</si>
  <si>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</si>
  <si>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</si>
  <si>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</si>
  <si>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</si>
  <si>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</si>
  <si>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</si>
  <si>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</si>
  <si>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</si>
  <si>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</si>
  <si>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</si>
  <si>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</si>
  <si>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</si>
  <si>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</si>
  <si>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</si>
  <si>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</si>
  <si>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</si>
  <si>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</si>
  <si>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</si>
  <si>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</si>
  <si>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</si>
  <si>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</si>
  <si>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</si>
  <si>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</si>
  <si>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</si>
  <si>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</si>
  <si>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</si>
  <si>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</si>
  <si>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</si>
  <si>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</si>
  <si>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</si>
  <si>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</si>
  <si>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</si>
  <si>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</si>
  <si>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</si>
  <si>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</si>
  <si>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</si>
  <si>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</si>
  <si>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</si>
  <si>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</si>
  <si>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</si>
  <si>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</si>
  <si>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</si>
  <si>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</si>
  <si>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</si>
  <si>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</si>
  <si>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</si>
  <si>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</si>
  <si>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</si>
  <si>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</si>
  <si>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</si>
  <si>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</si>
  <si>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</si>
  <si>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</si>
  <si>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</si>
  <si>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</si>
  <si>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</si>
  <si>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</si>
  <si>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</si>
  <si>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</si>
  <si>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</si>
  <si>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</si>
  <si>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</si>
  <si>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</si>
  <si>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</si>
  <si>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</si>
  <si>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</si>
  <si>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</si>
  <si>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</si>
  <si>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</si>
  <si>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</si>
  <si>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</si>
  <si>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</si>
  <si>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</si>
  <si>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</si>
  <si>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</si>
  <si>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</si>
  <si>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</si>
  <si>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</si>
  <si>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</si>
  <si>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</si>
  <si>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</si>
  <si>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</si>
  <si>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</si>
  <si>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</si>
  <si>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</si>
  <si>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</si>
  <si>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</si>
  <si>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</si>
  <si>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</si>
  <si>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</si>
  <si>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</si>
  <si>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</si>
  <si>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</si>
  <si>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</si>
  <si>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</si>
  <si>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</si>
  <si>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</si>
  <si>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</si>
  <si>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</si>
  <si>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</si>
  <si>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</si>
  <si>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</si>
  <si>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</si>
  <si>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</si>
  <si>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</si>
  <si>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</si>
  <si>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</si>
  <si>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</si>
  <si>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</si>
  <si>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</si>
  <si>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</si>
  <si>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</si>
  <si>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</si>
  <si>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</si>
  <si>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</si>
  <si>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</si>
  <si>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</si>
  <si>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</si>
  <si>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</si>
  <si>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</si>
  <si>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</si>
  <si>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</si>
  <si>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</si>
  <si>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</si>
  <si>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</si>
  <si>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</si>
  <si>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</si>
  <si>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</si>
  <si>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</si>
  <si>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</si>
  <si>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</si>
  <si>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</si>
  <si>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</si>
  <si>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</si>
  <si>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</si>
  <si>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</si>
  <si>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</si>
  <si>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</si>
  <si>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</si>
  <si>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</si>
  <si>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</si>
  <si>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</si>
  <si>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</si>
  <si>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</si>
  <si>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</si>
  <si>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</si>
  <si>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</si>
  <si>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</si>
  <si>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</si>
  <si>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</si>
  <si>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</si>
  <si>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</si>
  <si>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</si>
  <si>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</si>
  <si>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</si>
  <si>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</si>
  <si>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</si>
  <si>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</si>
  <si>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</si>
  <si>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</si>
  <si>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</si>
  <si>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</si>
  <si>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</si>
  <si>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</si>
  <si>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</si>
  <si>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</si>
  <si>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</si>
  <si>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</si>
  <si>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</si>
  <si>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</si>
  <si>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</si>
  <si>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</si>
  <si>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</si>
  <si>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</si>
  <si>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</si>
  <si>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</si>
  <si>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</si>
  <si>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</si>
  <si>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</si>
  <si>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</si>
  <si>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</si>
  <si>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</si>
  <si>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</si>
  <si>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</si>
  <si>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</si>
  <si>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</si>
  <si>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</si>
  <si>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</si>
  <si>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</si>
  <si>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</si>
  <si>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</si>
  <si>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</si>
  <si>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</si>
  <si>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</si>
  <si>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</si>
  <si>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</si>
  <si>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</si>
  <si>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</si>
  <si>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</si>
  <si>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</si>
  <si>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</si>
  <si>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</si>
  <si>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</si>
  <si>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</si>
  <si>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</si>
  <si>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</si>
  <si>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</si>
  <si>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</si>
  <si>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</si>
  <si>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</si>
  <si>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</si>
  <si>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</si>
  <si>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</si>
  <si>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</si>
  <si>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</si>
  <si>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</si>
  <si>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</si>
  <si>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</si>
  <si>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</si>
  <si>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</si>
  <si>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</si>
  <si>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</si>
  <si>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</si>
  <si>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</si>
  <si>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</si>
  <si>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</si>
  <si>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</si>
  <si>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</si>
  <si>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</si>
  <si>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</si>
  <si>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</si>
  <si>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</si>
  <si>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</si>
  <si>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</si>
  <si>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</si>
  <si>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</si>
  <si>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</si>
  <si>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</si>
  <si>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</si>
  <si>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</si>
  <si>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</si>
  <si>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</si>
  <si>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</si>
  <si>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</si>
  <si>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</si>
  <si>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</si>
  <si>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</si>
  <si>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</si>
  <si>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</si>
  <si>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</si>
  <si>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</si>
  <si>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</si>
  <si>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</si>
  <si>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</si>
  <si>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</si>
  <si>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</si>
  <si>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</si>
  <si>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</si>
  <si>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</si>
  <si>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</si>
  <si>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</si>
  <si>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</si>
  <si>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</si>
  <si>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</si>
  <si>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</si>
  <si>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</si>
  <si>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</si>
  <si>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</si>
  <si>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</si>
  <si>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</si>
  <si>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</si>
  <si>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</si>
  <si>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</si>
  <si>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</si>
  <si>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</si>
  <si>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</si>
  <si>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</si>
  <si>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</si>
  <si>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</si>
  <si>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</si>
  <si>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</si>
  <si>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</si>
  <si>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</si>
  <si>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</si>
  <si>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</si>
  <si>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</si>
  <si>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</si>
  <si>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</si>
  <si>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</si>
  <si>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</si>
  <si>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</si>
  <si>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</si>
  <si>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</si>
  <si>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</si>
  <si>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</si>
  <si>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</si>
  <si>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</si>
  <si>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</si>
  <si>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</si>
  <si>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</si>
  <si>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</si>
  <si>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</si>
  <si>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</si>
  <si>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</si>
  <si>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</si>
  <si>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</si>
  <si>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</si>
  <si>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</si>
  <si>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</si>
  <si>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</si>
  <si>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</si>
  <si>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</si>
  <si>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</si>
  <si>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</si>
  <si>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</si>
  <si>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</si>
  <si>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</si>
  <si>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</si>
  <si>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</si>
  <si>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</si>
  <si>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</si>
  <si>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</si>
  <si>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</si>
  <si>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</si>
  <si>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</si>
  <si>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</si>
  <si>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</si>
  <si>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</si>
  <si>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</si>
  <si>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</si>
  <si>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</si>
  <si>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</si>
  <si>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</si>
  <si>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</si>
  <si>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</si>
  <si>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</si>
  <si>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</si>
  <si>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</si>
  <si>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</si>
  <si>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</si>
  <si>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</si>
  <si>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</si>
  <si>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</si>
  <si>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</si>
  <si>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</si>
  <si>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</si>
  <si>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</si>
  <si>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</si>
  <si>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</si>
  <si>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</si>
  <si>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</si>
  <si>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</si>
  <si>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</si>
  <si>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</si>
  <si>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</si>
  <si>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</si>
  <si>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</si>
  <si>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</si>
  <si>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</si>
  <si>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</si>
  <si>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</si>
  <si>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</si>
  <si>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</si>
  <si>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</si>
  <si>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</si>
  <si>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</si>
  <si>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</si>
  <si>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</si>
  <si>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</si>
  <si>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</si>
  <si>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</si>
  <si>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</si>
  <si>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</si>
  <si>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</si>
  <si>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</si>
  <si>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</si>
  <si>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</si>
  <si>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</si>
  <si>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</si>
  <si>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</si>
  <si>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</si>
  <si>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</si>
  <si>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</si>
  <si>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</si>
  <si>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</si>
  <si>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</si>
  <si>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</si>
  <si>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</si>
  <si>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</si>
  <si>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</si>
  <si>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</si>
  <si>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</si>
  <si>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</si>
  <si>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</si>
  <si>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</si>
  <si>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</si>
  <si>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</si>
  <si>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</si>
  <si>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</si>
  <si>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</si>
  <si>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</si>
  <si>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</si>
  <si>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</si>
  <si>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</si>
  <si>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</si>
  <si>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</si>
  <si>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</si>
  <si>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</si>
  <si>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</si>
  <si>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</si>
  <si>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</si>
  <si>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</si>
  <si>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</si>
  <si>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</si>
  <si>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</si>
  <si>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</si>
  <si>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</si>
  <si>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</si>
  <si>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</si>
  <si>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</si>
  <si>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</si>
  <si>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</si>
  <si>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</si>
  <si>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</si>
  <si>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</si>
  <si>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</si>
  <si>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</si>
  <si>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</si>
  <si>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</si>
  <si>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</si>
  <si>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</si>
  <si>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</si>
  <si>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</si>
  <si>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</si>
  <si>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</si>
  <si>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</si>
  <si>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</si>
  <si>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</si>
  <si>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</si>
  <si>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</si>
  <si>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</si>
  <si>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</si>
  <si>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</si>
  <si>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</si>
  <si>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</si>
  <si>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</si>
  <si>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</si>
  <si>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</si>
  <si>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</si>
  <si>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</si>
  <si>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</si>
  <si>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</si>
  <si>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</si>
  <si>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</si>
  <si>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</si>
  <si>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</si>
  <si>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</si>
  <si>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</si>
  <si>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</si>
  <si>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</si>
  <si>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</si>
  <si>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</si>
  <si>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</si>
  <si>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</si>
  <si>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</si>
  <si>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</si>
  <si>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</si>
  <si>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</si>
  <si>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</si>
  <si>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</si>
  <si>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</si>
  <si>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</si>
  <si>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</si>
  <si>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</si>
  <si>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</si>
  <si>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</si>
  <si>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</si>
  <si>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</si>
  <si>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</si>
  <si>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</si>
  <si>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</si>
  <si>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</si>
  <si>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</si>
  <si>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</si>
  <si>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</si>
  <si>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</si>
  <si>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</si>
  <si>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</si>
  <si>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</si>
  <si>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</si>
  <si>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</si>
  <si>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</si>
  <si>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</si>
  <si>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</si>
  <si>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</si>
  <si>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</si>
  <si>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</si>
  <si>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</si>
  <si>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</si>
  <si>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</si>
  <si>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</si>
  <si>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</si>
  <si>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</si>
  <si>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</si>
  <si>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</si>
  <si>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</si>
  <si>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</si>
  <si>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</si>
  <si>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</si>
  <si>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</si>
  <si>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</si>
  <si>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</si>
  <si>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</si>
  <si>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</si>
  <si>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</si>
  <si>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</si>
  <si>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</si>
  <si>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</si>
  <si>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</si>
  <si>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</si>
  <si>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</si>
  <si>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</si>
  <si>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</si>
  <si>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</si>
  <si>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</si>
  <si>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</si>
  <si>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</si>
  <si>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</si>
  <si>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</si>
  <si>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</si>
  <si>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</si>
  <si>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</si>
  <si>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</si>
  <si>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</si>
  <si>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</si>
  <si>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</si>
  <si>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</si>
  <si>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</si>
  <si>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</si>
  <si>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</si>
  <si>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</si>
  <si>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</si>
  <si>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</si>
  <si>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</si>
  <si>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</si>
  <si>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</si>
  <si>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</si>
  <si>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</si>
  <si>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</si>
  <si>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</si>
  <si>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</si>
  <si>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</si>
  <si>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</si>
  <si>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</si>
  <si>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</si>
  <si>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</si>
  <si>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</si>
  <si>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</si>
  <si>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</si>
  <si>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</si>
  <si>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</si>
  <si>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</si>
  <si>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</si>
  <si>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</si>
  <si>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</si>
  <si>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</si>
  <si>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</si>
  <si>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</si>
  <si>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</si>
  <si>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</si>
  <si>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</si>
  <si>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</si>
  <si>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</si>
  <si>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</si>
  <si>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</si>
  <si>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</si>
  <si>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</si>
  <si>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</si>
  <si>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</si>
  <si>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</si>
  <si>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</si>
  <si>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</si>
  <si>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</si>
  <si>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</si>
  <si>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</si>
  <si>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</si>
  <si>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</si>
  <si>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</si>
  <si>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</si>
  <si>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</si>
  <si>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</si>
  <si>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</si>
  <si>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</si>
  <si>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</si>
  <si>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</si>
  <si>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</si>
  <si>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</si>
  <si>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</si>
  <si>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</si>
  <si>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</si>
  <si>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</si>
  <si>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</si>
  <si>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</si>
  <si>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</si>
  <si>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</si>
  <si>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</si>
  <si>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</si>
  <si>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</si>
  <si>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</si>
  <si>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</si>
  <si>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</si>
  <si>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</si>
  <si>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</si>
  <si>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</si>
  <si>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</si>
  <si>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</si>
  <si>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</si>
  <si>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</si>
  <si>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</si>
  <si>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</si>
  <si>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</si>
  <si>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</si>
  <si>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</si>
  <si>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</si>
  <si>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</si>
  <si>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</si>
  <si>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</si>
  <si>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</si>
  <si>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</si>
  <si>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</si>
  <si>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</si>
  <si>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</si>
  <si>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</si>
  <si>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</si>
  <si>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</si>
  <si>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</si>
  <si>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</si>
  <si>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</si>
  <si>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</si>
  <si>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</si>
  <si>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</si>
  <si>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</si>
  <si>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</si>
  <si>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</si>
  <si>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</si>
  <si>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</si>
  <si>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</si>
  <si>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</si>
  <si>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</si>
  <si>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</si>
  <si>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</si>
  <si>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</si>
  <si>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</si>
  <si>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</si>
  <si>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</si>
  <si>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</si>
  <si>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</si>
  <si>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</si>
  <si>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</si>
  <si>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</si>
  <si>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</si>
  <si>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</si>
  <si>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</si>
  <si>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</si>
  <si>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</si>
  <si>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</si>
  <si>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</si>
  <si>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</si>
  <si>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</si>
  <si>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</si>
  <si>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</si>
  <si>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</si>
  <si>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</si>
  <si>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</si>
  <si>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</si>
  <si>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</si>
  <si>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</si>
  <si>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</si>
  <si>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</si>
  <si>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</si>
  <si>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</si>
  <si>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</si>
  <si>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</si>
  <si>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</si>
  <si>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</si>
  <si>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</si>
  <si>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</si>
  <si>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</si>
  <si>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</si>
  <si>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</si>
  <si>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</si>
  <si>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</si>
  <si>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</si>
  <si>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</si>
  <si>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</si>
  <si>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</si>
  <si>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</si>
  <si>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</si>
  <si>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</si>
  <si>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</si>
  <si>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</si>
  <si>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</si>
  <si>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</si>
  <si>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</si>
  <si>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</si>
  <si>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</si>
  <si>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</si>
  <si>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</si>
  <si>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</si>
  <si>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</si>
  <si>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</si>
  <si>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</si>
  <si>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</si>
  <si>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</si>
  <si>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</si>
  <si>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</si>
  <si>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</si>
  <si>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</si>
  <si>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</si>
  <si>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</si>
  <si>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</si>
  <si>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</si>
  <si>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</si>
  <si>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</si>
  <si>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</si>
  <si>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</si>
  <si>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</si>
  <si>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</si>
  <si>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</si>
  <si>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</si>
  <si>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</si>
  <si>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</si>
  <si>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</si>
  <si>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</si>
  <si>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</si>
  <si>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</si>
  <si>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</si>
  <si>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</si>
  <si>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</si>
  <si>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</si>
  <si>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</si>
  <si>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</si>
  <si>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</si>
  <si>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</si>
  <si>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</si>
  <si>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</si>
  <si>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</si>
  <si>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</si>
  <si>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</si>
  <si>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</si>
  <si>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</si>
  <si>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</si>
  <si>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</si>
  <si>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</si>
  <si>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</si>
  <si>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</si>
  <si>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</si>
  <si>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</si>
  <si>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</si>
  <si>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</si>
  <si>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</si>
  <si>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</si>
  <si>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</si>
  <si>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</si>
  <si>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</si>
  <si>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</si>
  <si>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</si>
  <si>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</si>
  <si>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</si>
  <si>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</si>
  <si>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</si>
  <si>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</si>
  <si>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</si>
  <si>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</si>
  <si>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</si>
  <si>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</si>
  <si>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</si>
  <si>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</si>
  <si>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</si>
  <si>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</si>
  <si>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</si>
  <si>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</si>
  <si>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</si>
  <si>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</si>
  <si>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</si>
  <si>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</si>
  <si>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</si>
  <si>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</si>
  <si>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</si>
  <si>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</si>
  <si>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</si>
  <si>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</si>
  <si>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</si>
  <si>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</si>
  <si>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</si>
  <si>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</si>
  <si>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</si>
  <si>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</si>
  <si>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</si>
  <si>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</si>
  <si>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</si>
  <si>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</si>
  <si>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</si>
  <si>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</si>
  <si>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</si>
  <si>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</si>
  <si>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</si>
  <si>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</si>
  <si>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</si>
  <si>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</si>
  <si>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</si>
  <si>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</si>
  <si>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</si>
  <si>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</si>
  <si>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</si>
  <si>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</si>
  <si>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</si>
  <si>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</si>
  <si>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</si>
  <si>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</si>
  <si>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</si>
  <si>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</si>
  <si>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</si>
  <si>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</si>
  <si>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</si>
  <si>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</si>
  <si>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</si>
  <si>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</si>
  <si>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</si>
  <si>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</si>
  <si>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</si>
  <si>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</si>
  <si>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</si>
  <si>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</si>
  <si>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</si>
  <si>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</si>
  <si>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</si>
  <si>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</si>
  <si>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</si>
  <si>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</si>
  <si>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</si>
  <si>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</si>
  <si>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</si>
  <si>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</si>
  <si>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</si>
  <si>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</si>
  <si>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</si>
  <si>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</si>
  <si>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</si>
  <si>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</si>
  <si>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</si>
  <si>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</si>
  <si>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</si>
  <si>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</si>
  <si>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</si>
  <si>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</si>
  <si>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</si>
  <si>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</si>
  <si>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</si>
  <si>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</si>
  <si>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</si>
  <si>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</si>
  <si>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</si>
  <si>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</si>
  <si>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</si>
  <si>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</si>
  <si>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</si>
  <si>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</si>
  <si>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</si>
  <si>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</si>
  <si>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</si>
  <si>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</si>
  <si>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</si>
  <si>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</si>
  <si>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</si>
  <si>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</si>
  <si>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</si>
  <si>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</si>
  <si>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</si>
  <si>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</si>
  <si>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</si>
  <si>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</si>
  <si>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</si>
  <si>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</si>
  <si>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</si>
  <si>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</si>
  <si>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</si>
  <si>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</si>
  <si>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</si>
  <si>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</si>
  <si>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</si>
  <si>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</si>
  <si>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</si>
  <si>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</si>
  <si>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</si>
  <si>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</si>
  <si>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</si>
  <si>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</si>
  <si>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</si>
  <si>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</si>
  <si>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</si>
  <si>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</si>
  <si>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</si>
  <si>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</si>
  <si>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</si>
  <si>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</si>
  <si>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</si>
  <si>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</si>
  <si>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</si>
  <si>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</si>
  <si>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</si>
  <si>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</si>
  <si>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</si>
  <si>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</si>
  <si>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</si>
  <si>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</si>
  <si>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</si>
  <si>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</si>
  <si>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</si>
  <si>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</si>
  <si>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</si>
  <si>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</si>
  <si>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</si>
  <si>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</si>
  <si>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</si>
  <si>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</si>
  <si>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</si>
  <si>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</si>
  <si>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</si>
  <si>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</si>
  <si>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</si>
  <si>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</si>
  <si>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</si>
  <si>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</si>
  <si>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</si>
  <si>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</si>
  <si>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</si>
  <si>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</si>
  <si>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</si>
  <si>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</si>
  <si>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</si>
  <si>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</si>
  <si>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</si>
  <si>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</si>
  <si>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</si>
  <si>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</si>
  <si>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</si>
  <si>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</si>
  <si>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</si>
  <si>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</si>
  <si>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</si>
  <si>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</si>
  <si>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</si>
  <si>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</si>
  <si>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</si>
  <si>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</si>
  <si>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</si>
  <si>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</si>
  <si>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</si>
  <si>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</si>
  <si>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</si>
  <si>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</si>
  <si>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</si>
  <si>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</si>
  <si>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</si>
  <si>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</si>
  <si>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</si>
  <si>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</si>
  <si>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</si>
  <si>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</si>
  <si>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</si>
  <si>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</si>
  <si>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</si>
  <si>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</si>
  <si>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</si>
  <si>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</si>
  <si>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</si>
  <si>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</si>
  <si>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</si>
  <si>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</si>
  <si>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</si>
  <si>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</si>
  <si>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</si>
  <si>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</si>
  <si>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</si>
  <si>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</si>
  <si>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</si>
  <si>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</si>
  <si>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</si>
  <si>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</si>
  <si>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</si>
  <si>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</si>
  <si>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</si>
  <si>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</si>
  <si>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</si>
  <si>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</si>
  <si>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</si>
  <si>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</si>
  <si>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</si>
  <si>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</si>
  <si>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</si>
  <si>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</si>
  <si>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</si>
  <si>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</si>
  <si>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</si>
  <si>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</si>
  <si>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</si>
  <si>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</si>
  <si>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</si>
  <si>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</si>
  <si>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</si>
  <si>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</si>
  <si>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</si>
  <si>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</si>
  <si>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</si>
  <si>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</si>
  <si>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</si>
  <si>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</si>
  <si>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</si>
  <si>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</si>
  <si>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</si>
  <si>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</si>
  <si>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</si>
  <si>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</si>
  <si>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</si>
  <si>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</si>
  <si>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</si>
  <si>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</si>
  <si>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</si>
  <si>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</si>
  <si>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</si>
  <si>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</si>
  <si>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</si>
  <si>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</si>
  <si>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</si>
  <si>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</si>
  <si>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</si>
  <si>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</si>
  <si>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</si>
  <si>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</si>
  <si>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</si>
  <si>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</si>
  <si>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</si>
  <si>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</si>
  <si>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</si>
  <si>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</si>
  <si>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</si>
  <si>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</si>
  <si>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</si>
  <si>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</si>
  <si>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</si>
  <si>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</si>
  <si>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</si>
  <si>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</si>
  <si>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</si>
  <si>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</si>
  <si>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</si>
  <si>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</si>
  <si>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</si>
  <si>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</si>
  <si>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</si>
  <si>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</si>
  <si>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</si>
  <si>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</si>
  <si>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</si>
  <si>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</si>
  <si>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</si>
  <si>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</si>
  <si>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</si>
  <si>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</si>
  <si>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</si>
  <si>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</si>
  <si>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</si>
  <si>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</si>
  <si>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</si>
  <si>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</si>
  <si>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</si>
  <si>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</si>
  <si>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</si>
  <si>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</si>
  <si>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</si>
  <si>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</si>
  <si>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</si>
  <si>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</si>
  <si>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</si>
  <si>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</si>
  <si>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</si>
  <si>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</si>
  <si>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</si>
  <si>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</si>
  <si>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</si>
  <si>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</si>
  <si>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</si>
  <si>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</si>
  <si>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</si>
  <si>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</si>
  <si>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</si>
  <si>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</si>
  <si>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</si>
  <si>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</si>
  <si>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</si>
  <si>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</si>
  <si>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</si>
  <si>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</si>
  <si>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</si>
  <si>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</si>
  <si>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</si>
  <si>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</si>
  <si>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</si>
  <si>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</si>
  <si>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</si>
  <si>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</si>
  <si>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</si>
  <si>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</si>
  <si>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</si>
  <si>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</si>
  <si>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</si>
  <si>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</si>
  <si>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</si>
  <si>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</si>
  <si>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</si>
  <si>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</si>
  <si>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</si>
  <si>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</si>
  <si>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</si>
  <si>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</si>
  <si>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</si>
  <si>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</si>
  <si>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</si>
  <si>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</si>
  <si>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</si>
  <si>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</si>
  <si>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</si>
  <si>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</si>
  <si>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</si>
  <si>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</si>
  <si>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</si>
  <si>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</si>
  <si>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</si>
  <si>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</si>
  <si>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</si>
  <si>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</si>
  <si>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</si>
  <si>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</si>
  <si>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</si>
  <si>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</si>
  <si>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</si>
  <si>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</si>
  <si>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</si>
  <si>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</si>
  <si>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</si>
  <si>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</si>
  <si>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</si>
  <si>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</si>
  <si>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</si>
  <si>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</si>
  <si>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</si>
  <si>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</si>
  <si>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</si>
  <si>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</si>
  <si>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</si>
  <si>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</si>
  <si>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</si>
  <si>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</si>
  <si>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</si>
  <si>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</si>
  <si>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</si>
  <si>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</si>
  <si>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</si>
  <si>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</si>
  <si>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</si>
  <si>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</si>
  <si>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</si>
  <si>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</si>
  <si>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</si>
  <si>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</si>
  <si>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</si>
  <si>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</si>
  <si>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</si>
  <si>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</si>
  <si>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</si>
  <si>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</si>
  <si>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</si>
  <si>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</si>
  <si>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</si>
  <si>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</si>
  <si>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</si>
  <si>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</si>
  <si>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</si>
  <si>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</si>
  <si>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</si>
  <si>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</si>
  <si>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</si>
  <si>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</si>
  <si>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</si>
  <si>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</si>
  <si>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</si>
  <si>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</si>
  <si>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</si>
  <si>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</si>
  <si>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</si>
  <si>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</si>
  <si>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</si>
  <si>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</si>
  <si>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</si>
  <si>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</si>
  <si>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</si>
  <si>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</si>
  <si>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</si>
  <si>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</si>
  <si>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</si>
  <si>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</si>
  <si>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</si>
  <si>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</si>
  <si>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</si>
  <si>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</si>
  <si>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</si>
  <si>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</si>
  <si>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</si>
  <si>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</si>
  <si>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</si>
  <si>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</si>
  <si>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</si>
  <si>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</si>
  <si>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</si>
  <si>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</si>
  <si>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</si>
  <si>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</si>
  <si>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</si>
  <si>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</si>
  <si>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</si>
  <si>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</si>
  <si>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</si>
  <si>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</si>
  <si>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</si>
  <si>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</si>
  <si>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</si>
  <si>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</si>
  <si>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</si>
  <si>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</si>
  <si>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</si>
  <si>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</si>
  <si>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</si>
  <si>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</si>
  <si>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</si>
  <si>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</si>
  <si>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</si>
  <si>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</si>
  <si>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</si>
  <si>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</si>
  <si>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</si>
  <si>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</si>
  <si>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</si>
  <si>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</si>
  <si>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</si>
  <si>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</si>
  <si>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</si>
  <si>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</si>
  <si>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</si>
  <si>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</si>
  <si>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</si>
  <si>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</si>
  <si>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</si>
  <si>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</si>
  <si>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</si>
  <si>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</si>
  <si>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</si>
  <si>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</si>
  <si>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</si>
  <si>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</si>
  <si>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</si>
  <si>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</si>
  <si>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</si>
  <si>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</si>
  <si>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</si>
  <si>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</si>
  <si>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</si>
  <si>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</si>
  <si>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</si>
  <si>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</si>
  <si>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</si>
  <si>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</si>
  <si>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</si>
  <si>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</si>
  <si>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</si>
  <si>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</si>
  <si>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</si>
  <si>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</si>
  <si>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</si>
  <si>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</si>
  <si>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</si>
  <si>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</si>
  <si>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</si>
  <si>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</si>
  <si>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</si>
  <si>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</si>
  <si>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</si>
  <si>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</si>
  <si>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</si>
  <si>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</si>
  <si>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</si>
  <si>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</si>
  <si>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</si>
  <si>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</si>
  <si>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</si>
  <si>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</si>
  <si>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</si>
  <si>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</si>
  <si>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</si>
  <si>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</si>
  <si>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</si>
  <si>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</si>
  <si>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</si>
  <si>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</si>
  <si>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</si>
  <si>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</si>
  <si>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</si>
  <si>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</si>
  <si>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</si>
  <si>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</si>
  <si>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</si>
  <si>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</si>
  <si>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</si>
  <si>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</si>
  <si>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</si>
  <si>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</si>
  <si>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</si>
  <si>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</si>
  <si>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</si>
  <si>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</si>
  <si>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</si>
  <si>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</si>
  <si>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</si>
  <si>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</si>
  <si>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</si>
  <si>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</si>
  <si>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</si>
  <si>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</si>
  <si>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</si>
  <si>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</si>
  <si>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</si>
  <si>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</si>
  <si>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</si>
  <si>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</si>
  <si>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</si>
  <si>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</si>
  <si>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</si>
  <si>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</si>
  <si>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</si>
  <si>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</si>
  <si>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</si>
  <si>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</si>
  <si>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</si>
  <si>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</si>
  <si>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</si>
  <si>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</si>
  <si>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</si>
  <si>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</si>
  <si>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</si>
  <si>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</si>
  <si>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</si>
  <si>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</si>
  <si>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</si>
  <si>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</si>
  <si>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</si>
  <si>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</si>
  <si>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</si>
  <si>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</si>
  <si>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</si>
  <si>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</si>
  <si>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</si>
  <si>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</si>
  <si>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</si>
  <si>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</si>
  <si>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</si>
  <si>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</si>
  <si>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</si>
  <si>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</si>
  <si>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</si>
  <si>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</si>
  <si>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</si>
  <si>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</si>
  <si>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</si>
  <si>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</si>
  <si>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</si>
  <si>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</si>
  <si>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</si>
  <si>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</si>
  <si>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</si>
  <si>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</si>
  <si>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</si>
  <si>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</si>
  <si>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</si>
  <si>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</si>
  <si>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</si>
  <si>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</si>
  <si>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</si>
  <si>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</si>
  <si>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</si>
  <si>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</si>
  <si>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</si>
  <si>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</si>
  <si>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</si>
  <si>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</si>
  <si>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</si>
  <si>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</si>
  <si>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</si>
  <si>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</si>
  <si>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</si>
  <si>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</si>
  <si>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</si>
  <si>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</si>
  <si>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</si>
  <si>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</si>
  <si>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</si>
  <si>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</si>
  <si>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</si>
  <si>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</si>
  <si>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</si>
  <si>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</si>
  <si>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</si>
  <si>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</si>
  <si>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</si>
  <si>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</si>
  <si>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</si>
  <si>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</si>
  <si>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</si>
  <si>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</si>
  <si>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</si>
  <si>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</si>
  <si>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</si>
  <si>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</si>
  <si>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</si>
  <si>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</si>
  <si>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</si>
  <si>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</si>
  <si>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</si>
  <si>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</si>
  <si>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</si>
  <si>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</si>
  <si>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</si>
  <si>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</si>
  <si>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</si>
  <si>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</si>
  <si>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</si>
  <si>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</si>
  <si>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</si>
  <si>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</si>
  <si>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</si>
  <si>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</si>
  <si>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</si>
  <si>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</si>
  <si>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</si>
  <si>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</si>
  <si>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</si>
  <si>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</si>
  <si>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</si>
  <si>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</si>
  <si>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</si>
  <si>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</si>
  <si>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</si>
  <si>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</si>
  <si>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</si>
  <si>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</si>
  <si>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</si>
  <si>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</si>
  <si>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</si>
  <si>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</si>
  <si>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</si>
  <si>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</si>
  <si>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</si>
  <si>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</si>
  <si>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</si>
  <si>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</si>
  <si>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</si>
  <si>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</si>
  <si>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</si>
  <si>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</si>
  <si>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</si>
  <si>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</si>
  <si>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</si>
  <si>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</si>
  <si>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</si>
  <si>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</si>
  <si>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</si>
  <si>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</si>
  <si>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</si>
  <si>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</si>
  <si>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</si>
  <si>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</si>
  <si>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</si>
  <si>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</si>
  <si>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</si>
  <si>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</si>
  <si>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</si>
  <si>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</si>
  <si>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</si>
  <si>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</si>
  <si>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</si>
  <si>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</si>
  <si>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</si>
  <si>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</si>
  <si>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</si>
  <si>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</si>
  <si>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</si>
  <si>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</si>
  <si>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</si>
  <si>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</si>
  <si>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</si>
  <si>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</si>
  <si>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</si>
  <si>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</si>
  <si>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</si>
  <si>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</si>
  <si>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</si>
  <si>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</si>
  <si>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</si>
  <si>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</si>
  <si>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</si>
  <si>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</si>
  <si>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</si>
  <si>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</si>
  <si>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</si>
  <si>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</si>
  <si>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</si>
  <si>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</si>
  <si>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</si>
  <si>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</si>
  <si>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</si>
  <si>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</si>
  <si>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</si>
  <si>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</si>
  <si>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</si>
  <si>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</si>
  <si>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</si>
  <si>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</si>
  <si>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</si>
  <si>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</si>
  <si>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</si>
  <si>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</si>
  <si>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</si>
  <si>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</si>
  <si>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</si>
  <si>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</si>
  <si>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</si>
  <si>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</si>
  <si>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</si>
  <si>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</si>
  <si>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</si>
  <si>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</si>
  <si>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</si>
  <si>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</si>
  <si>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</si>
  <si>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</si>
  <si>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</si>
  <si>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</si>
  <si>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</si>
  <si>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</si>
  <si>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</si>
  <si>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</si>
  <si>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</si>
  <si>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</si>
  <si>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</si>
  <si>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</si>
  <si>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</si>
  <si>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</si>
  <si>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</si>
  <si>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</si>
  <si>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</si>
  <si>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</si>
  <si>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</si>
  <si>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</si>
  <si>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</si>
  <si>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</si>
  <si>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</si>
  <si>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</si>
  <si>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</si>
  <si>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</si>
  <si>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</si>
  <si>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</si>
  <si>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</si>
  <si>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</si>
  <si>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</si>
  <si>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</si>
  <si>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</si>
  <si>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</si>
  <si>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</si>
  <si>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</si>
  <si>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</si>
  <si>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</si>
  <si>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</si>
  <si>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</si>
  <si>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</si>
  <si>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</si>
  <si>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</si>
  <si>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</si>
  <si>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</si>
  <si>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</si>
  <si>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</si>
  <si>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</si>
  <si>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</si>
  <si>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</si>
  <si>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</si>
  <si>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</si>
  <si>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</si>
  <si>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</si>
  <si>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</si>
  <si>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</si>
  <si>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</si>
  <si>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</si>
  <si>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</si>
  <si>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</si>
  <si>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</si>
  <si>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</si>
  <si>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</si>
  <si>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</si>
  <si>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</si>
  <si>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</si>
  <si>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</si>
  <si>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</si>
  <si>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</si>
  <si>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</si>
  <si>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</si>
  <si>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</si>
  <si>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</si>
  <si>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</si>
  <si>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</si>
  <si>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</si>
  <si>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</si>
  <si>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</si>
  <si>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</si>
  <si>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</si>
  <si>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</si>
  <si>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</si>
  <si>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</si>
  <si>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</si>
  <si>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</si>
  <si>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</si>
  <si>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</si>
  <si>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</si>
  <si>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</si>
  <si>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</si>
  <si>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</si>
  <si>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</si>
  <si>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</si>
  <si>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</si>
  <si>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</si>
  <si>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</si>
  <si>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</si>
  <si>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</si>
  <si>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</si>
  <si>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</si>
  <si>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</si>
  <si>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</si>
  <si>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</si>
  <si>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</si>
  <si>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</si>
  <si>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</si>
  <si>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</si>
  <si>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</si>
  <si>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</si>
  <si>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</si>
  <si>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</si>
  <si>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</si>
  <si>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</si>
  <si>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</si>
  <si>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</si>
  <si>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</si>
  <si>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</si>
  <si>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</si>
  <si>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</si>
  <si>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</si>
  <si>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</si>
  <si>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</si>
  <si>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</si>
  <si>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</si>
  <si>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</si>
  <si>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</si>
  <si>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</si>
  <si>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</si>
  <si>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</si>
  <si>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</si>
  <si>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</si>
  <si>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</si>
  <si>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</si>
  <si>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</si>
  <si>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</si>
  <si>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</si>
  <si>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</si>
  <si>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</si>
  <si>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</si>
  <si>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</si>
  <si>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</si>
  <si>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</si>
  <si>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</si>
  <si>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</si>
  <si>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</si>
  <si>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</si>
  <si>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</si>
  <si>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</si>
  <si>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</si>
  <si>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</si>
  <si>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</si>
  <si>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</si>
  <si>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</si>
  <si>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</si>
  <si>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</si>
  <si>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</si>
  <si>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</si>
  <si>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</si>
  <si>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</si>
  <si>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</si>
  <si>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</si>
  <si>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</si>
  <si>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</si>
  <si>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</si>
  <si>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</si>
  <si>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</si>
  <si>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</si>
  <si>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</si>
  <si>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</si>
  <si>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</si>
  <si>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</si>
  <si>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</si>
  <si>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</si>
  <si>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</si>
  <si>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</si>
  <si>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</si>
  <si>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</si>
  <si>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</si>
  <si>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</si>
  <si>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</si>
  <si>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</si>
  <si>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</si>
  <si>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</si>
  <si>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</si>
  <si>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</si>
  <si>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</si>
  <si>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</si>
  <si>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</si>
  <si>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</si>
  <si>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</si>
  <si>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</si>
  <si>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</si>
  <si>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</si>
  <si>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</si>
  <si>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</si>
  <si>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</si>
  <si>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</si>
  <si>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</si>
  <si>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</si>
  <si>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</si>
  <si>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</si>
  <si>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</si>
  <si>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</si>
  <si>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</si>
  <si>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</si>
  <si>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</si>
  <si>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</si>
  <si>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</si>
  <si>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</si>
  <si>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</si>
  <si>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</si>
  <si>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</si>
  <si>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</si>
  <si>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</si>
  <si>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</si>
  <si>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</si>
  <si>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</si>
  <si>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</si>
  <si>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</si>
  <si>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</si>
  <si>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</si>
  <si>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</si>
  <si>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</si>
  <si>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</si>
  <si>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</si>
  <si>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</si>
  <si>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</si>
  <si>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</si>
  <si>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</si>
  <si>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</si>
  <si>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</si>
  <si>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</si>
  <si>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</si>
  <si>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</si>
  <si>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</si>
  <si>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</si>
  <si>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</si>
  <si>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</si>
  <si>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</si>
  <si>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</si>
  <si>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</si>
  <si>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</si>
  <si>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</si>
  <si>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</si>
  <si>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</si>
  <si>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</si>
  <si>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</si>
  <si>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</si>
  <si>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</si>
  <si>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</si>
  <si>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</si>
  <si>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</si>
  <si>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</si>
  <si>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</si>
  <si>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</si>
  <si>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</si>
  <si>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</si>
  <si>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</si>
  <si>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</si>
  <si>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</si>
  <si>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</si>
  <si>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</si>
  <si>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</si>
  <si>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</si>
  <si>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</si>
  <si>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</si>
  <si>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</si>
  <si>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</si>
  <si>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</si>
  <si>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</si>
  <si>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</si>
  <si>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</si>
  <si>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</si>
  <si>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</si>
  <si>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</si>
  <si>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</si>
  <si>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</si>
  <si>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</si>
  <si>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</si>
  <si>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</si>
  <si>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</si>
  <si>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</si>
  <si>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</si>
  <si>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</si>
  <si>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</si>
  <si>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</si>
  <si>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</si>
  <si>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</si>
  <si>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</si>
  <si>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</si>
  <si>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</si>
  <si>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</si>
  <si>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</si>
  <si>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</si>
  <si>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</si>
  <si>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</si>
  <si>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</si>
  <si>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</si>
  <si>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</si>
  <si>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</si>
  <si>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</si>
  <si>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</si>
  <si>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</si>
  <si>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</si>
  <si>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</si>
  <si>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</si>
  <si>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</si>
  <si>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</si>
  <si>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</si>
  <si>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</si>
  <si>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</si>
  <si>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</si>
  <si>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</si>
  <si>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</si>
  <si>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</si>
  <si>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</si>
  <si>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</si>
  <si>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</si>
  <si>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</si>
  <si>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</si>
  <si>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</si>
  <si>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</si>
  <si>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</si>
  <si>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</si>
  <si>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</si>
  <si>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</si>
  <si>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</si>
  <si>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</si>
  <si>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</si>
  <si>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</si>
  <si>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</si>
  <si>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</si>
  <si>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</si>
  <si>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</si>
  <si>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</si>
  <si>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</si>
  <si>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</si>
  <si>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</si>
  <si>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</si>
  <si>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</si>
  <si>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</si>
  <si>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</si>
  <si>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</si>
  <si>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</si>
  <si>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</si>
  <si>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</si>
  <si>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</si>
  <si>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</si>
  <si>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</si>
  <si>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</si>
  <si>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</si>
  <si>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</si>
  <si>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</si>
  <si>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</si>
  <si>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</si>
  <si>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</si>
  <si>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</si>
  <si>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</si>
  <si>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</si>
  <si>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</si>
  <si>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</si>
  <si>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</si>
  <si>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</si>
  <si>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</si>
  <si>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</si>
  <si>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</si>
  <si>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</si>
  <si>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</si>
  <si>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</si>
  <si>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</si>
  <si>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</si>
  <si>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</si>
  <si>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</si>
  <si>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</si>
  <si>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</si>
  <si>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</si>
  <si>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</si>
  <si>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</si>
  <si>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</si>
  <si>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</si>
  <si>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</si>
  <si>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</si>
  <si>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</si>
  <si>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</si>
  <si>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</si>
  <si>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</si>
  <si>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</si>
  <si>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</si>
  <si>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</si>
  <si>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</si>
  <si>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</si>
  <si>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</si>
  <si>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</si>
  <si>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</si>
  <si>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</si>
  <si>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</si>
  <si>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</si>
  <si>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</si>
  <si>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</si>
  <si>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</si>
  <si>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</si>
  <si>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</si>
  <si>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</si>
  <si>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</si>
  <si>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</si>
  <si>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</si>
  <si>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</si>
  <si>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</si>
  <si>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</si>
  <si>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</si>
  <si>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</si>
  <si>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</si>
  <si>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</si>
  <si>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</si>
  <si>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</si>
  <si>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</si>
  <si>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</si>
  <si>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</si>
  <si>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</si>
  <si>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</si>
  <si>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</si>
  <si>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</si>
  <si>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</si>
  <si>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</si>
  <si>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</si>
  <si>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</si>
  <si>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</si>
  <si>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</si>
  <si>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</si>
  <si>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</si>
  <si>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</si>
  <si>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</si>
  <si>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</si>
  <si>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</si>
  <si>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</si>
  <si>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</si>
  <si>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</si>
  <si>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</si>
  <si>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</si>
  <si>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</si>
  <si>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</si>
  <si>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</si>
  <si>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</si>
  <si>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</si>
  <si>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</si>
  <si>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</si>
  <si>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</si>
  <si>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</si>
  <si>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</si>
  <si>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</si>
  <si>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</si>
  <si>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</si>
  <si>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</si>
  <si>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</si>
  <si>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</si>
  <si>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</si>
  <si>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</si>
  <si>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</si>
  <si>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</si>
  <si>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</si>
  <si>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</si>
  <si>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</si>
  <si>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</si>
  <si>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</si>
  <si>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</si>
  <si>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</si>
  <si>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</si>
  <si>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</si>
  <si>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</si>
  <si>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</si>
  <si>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</si>
  <si>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</si>
  <si>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</si>
  <si>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</si>
  <si>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</si>
  <si>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</si>
  <si>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</si>
  <si>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</si>
  <si>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</si>
  <si>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</si>
  <si>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</si>
  <si>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</si>
  <si>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</si>
  <si>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</si>
  <si>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</si>
  <si>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</si>
  <si>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</si>
  <si>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</si>
  <si>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</si>
  <si>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</si>
  <si>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</si>
  <si>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</si>
  <si>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</si>
  <si>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</si>
  <si>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</si>
  <si>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</si>
  <si>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</si>
  <si>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</si>
  <si>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</si>
  <si>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</si>
  <si>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</si>
  <si>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</si>
  <si>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</si>
  <si>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</si>
  <si>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</si>
  <si>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</si>
  <si>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</si>
  <si>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</si>
  <si>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</si>
  <si>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</si>
  <si>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</si>
  <si>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</si>
  <si>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</si>
  <si>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</si>
  <si>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</si>
  <si>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</si>
  <si>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</si>
  <si>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</si>
  <si>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</si>
  <si>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</si>
  <si>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</si>
  <si>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</si>
  <si>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</si>
  <si>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</si>
  <si>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</si>
  <si>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</si>
  <si>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</si>
  <si>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</si>
  <si>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</si>
  <si>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</si>
  <si>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</si>
  <si>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</si>
  <si>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</si>
  <si>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</si>
  <si>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</si>
  <si>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</si>
  <si>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</si>
  <si>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</si>
  <si>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</si>
  <si>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</si>
  <si>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</si>
  <si>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</si>
  <si>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</si>
  <si>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</si>
  <si>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</si>
  <si>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</si>
  <si>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</si>
  <si>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</si>
  <si>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</si>
  <si>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</si>
  <si>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</si>
  <si>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</si>
  <si>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</si>
  <si>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</si>
  <si>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</si>
  <si>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</si>
  <si>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</si>
  <si>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</si>
  <si>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</si>
  <si>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</si>
  <si>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</si>
  <si>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</si>
  <si>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</si>
  <si>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</si>
  <si>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</si>
  <si>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</si>
  <si>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</si>
  <si>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</si>
  <si>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</si>
  <si>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</si>
  <si>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</si>
  <si>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</si>
  <si>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</si>
  <si>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</si>
  <si>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</si>
  <si>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</si>
  <si>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</si>
  <si>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</si>
  <si>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</si>
  <si>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</si>
  <si>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</si>
  <si>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</si>
  <si>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</si>
  <si>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</si>
  <si>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</si>
  <si>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</si>
  <si>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</si>
  <si>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</si>
  <si>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</si>
  <si>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</si>
  <si>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</si>
  <si>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</si>
  <si>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</si>
  <si>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</si>
  <si>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</si>
  <si>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</si>
  <si>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</si>
  <si>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</si>
  <si>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</si>
  <si>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</si>
  <si>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</si>
  <si>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</si>
  <si>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</si>
  <si>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</si>
  <si>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</si>
  <si>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</si>
  <si>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</si>
  <si>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</si>
  <si>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</si>
  <si>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</si>
  <si>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</si>
  <si>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</si>
  <si>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</si>
  <si>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</si>
  <si>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</si>
  <si>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</si>
  <si>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</si>
  <si>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</si>
  <si>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</si>
  <si>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</si>
  <si>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</si>
  <si>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</si>
  <si>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</si>
  <si>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</si>
  <si>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</si>
  <si>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</si>
  <si>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</si>
  <si>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</si>
  <si>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</si>
  <si>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</si>
  <si>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</si>
  <si>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</si>
  <si>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</si>
  <si>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</si>
  <si>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</si>
  <si>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</si>
  <si>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</si>
  <si>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</si>
  <si>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</si>
  <si>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</si>
  <si>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</si>
  <si>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</si>
  <si>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</si>
  <si>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</si>
  <si>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</si>
  <si>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</si>
  <si>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</si>
  <si>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</si>
  <si>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</si>
  <si>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</si>
  <si>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</si>
  <si>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</si>
  <si>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</si>
  <si>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</si>
  <si>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</si>
  <si>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</si>
  <si>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</si>
  <si>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</si>
  <si>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</si>
  <si>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</si>
  <si>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</si>
  <si>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</si>
  <si>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</si>
  <si>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</si>
  <si>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</si>
  <si>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</si>
  <si>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</si>
  <si>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</si>
  <si>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</si>
  <si>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</si>
  <si>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</si>
  <si>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</si>
  <si>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</si>
  <si>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</si>
  <si>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</si>
  <si>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</si>
  <si>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</si>
  <si>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</si>
  <si>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</si>
  <si>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</si>
  <si>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</si>
  <si>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</si>
  <si>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</si>
  <si>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</si>
  <si>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</si>
  <si>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</si>
  <si>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</si>
  <si>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</si>
  <si>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</si>
  <si>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</si>
  <si>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</si>
  <si>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</si>
  <si>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</si>
  <si>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</si>
  <si>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</si>
  <si>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</si>
  <si>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</si>
  <si>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</si>
  <si>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</si>
  <si>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</si>
  <si>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</si>
  <si>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</si>
  <si>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</si>
  <si>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</si>
  <si>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</si>
  <si>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</si>
  <si>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</si>
  <si>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</si>
  <si>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</si>
  <si>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</si>
  <si>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</si>
  <si>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</si>
  <si>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</si>
  <si>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</si>
  <si>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</si>
  <si>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</si>
  <si>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</si>
  <si>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</si>
  <si>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</si>
  <si>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</si>
  <si>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</si>
  <si>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</si>
  <si>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</si>
  <si>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</si>
  <si>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</si>
  <si>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</si>
  <si>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</si>
  <si>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</si>
  <si>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</si>
  <si>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</si>
  <si>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</si>
  <si>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</si>
  <si>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</si>
  <si>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</si>
  <si>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</si>
  <si>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</si>
  <si>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</si>
  <si>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</si>
  <si>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</si>
  <si>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</si>
  <si>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</si>
  <si>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</si>
  <si>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</si>
  <si>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</si>
  <si>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</si>
  <si>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</si>
  <si>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</si>
  <si>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</si>
  <si>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</si>
  <si>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</si>
  <si>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</si>
  <si>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</si>
  <si>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</si>
  <si>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</si>
  <si>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</si>
  <si>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</si>
  <si>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</si>
  <si>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</si>
  <si>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</si>
  <si>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</si>
  <si>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</si>
  <si>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</si>
  <si>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</si>
  <si>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</si>
  <si>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</si>
  <si>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</si>
  <si>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</si>
  <si>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</si>
  <si>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</si>
  <si>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</si>
  <si>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</si>
  <si>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</si>
  <si>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</si>
  <si>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</si>
  <si>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</si>
  <si>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</si>
  <si>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</si>
  <si>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</si>
  <si>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</si>
  <si>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</si>
  <si>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</si>
  <si>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</si>
  <si>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</si>
  <si>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</si>
  <si>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</si>
  <si>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</si>
  <si>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</si>
  <si>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</si>
  <si>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</si>
  <si>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</si>
  <si>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</si>
  <si>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</si>
  <si>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</si>
  <si>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</si>
  <si>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</si>
  <si>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</si>
  <si>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</si>
  <si>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</si>
  <si>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</si>
  <si>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</si>
  <si>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</si>
  <si>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</si>
  <si>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</si>
  <si>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</si>
  <si>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</si>
  <si>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</si>
  <si>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</si>
  <si>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</si>
  <si>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</si>
  <si>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</si>
  <si>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</si>
  <si>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</si>
  <si>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</si>
  <si>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</si>
  <si>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</si>
  <si>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</si>
  <si>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</si>
  <si>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</si>
  <si>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</si>
  <si>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</si>
  <si>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</si>
  <si>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</si>
  <si>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</si>
  <si>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</si>
  <si>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</si>
  <si>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</si>
  <si>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</si>
  <si>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</si>
  <si>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</si>
  <si>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</si>
  <si>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</si>
  <si>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</si>
  <si>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</si>
  <si>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</si>
  <si>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</si>
  <si>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</si>
  <si>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</si>
  <si>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</si>
  <si>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</si>
  <si>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</si>
  <si>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</si>
  <si>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</si>
  <si>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</si>
  <si>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</si>
  <si>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</si>
  <si>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</si>
  <si>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</si>
  <si>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</si>
  <si>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</si>
  <si>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</si>
  <si>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</si>
  <si>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</si>
  <si>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</si>
  <si>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</si>
  <si>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</si>
  <si>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</si>
  <si>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</si>
  <si>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</si>
  <si>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</si>
  <si>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</si>
  <si>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</si>
  <si>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</si>
  <si>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</si>
  <si>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</si>
  <si>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</si>
  <si>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</si>
  <si>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</si>
  <si>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</si>
  <si>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</si>
  <si>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</si>
  <si>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</si>
  <si>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</si>
  <si>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</si>
  <si>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</si>
  <si>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</si>
  <si>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</si>
  <si>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</si>
  <si>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</si>
  <si>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</si>
  <si>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</si>
  <si>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</si>
  <si>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</si>
  <si>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</si>
  <si>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</si>
  <si>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</si>
  <si>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</si>
  <si>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</si>
  <si>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</si>
  <si>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</si>
  <si>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</si>
  <si>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</si>
  <si>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</si>
  <si>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</si>
  <si>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</si>
  <si>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</si>
  <si>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</si>
  <si>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</si>
  <si>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</si>
  <si>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</si>
  <si>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</si>
  <si>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</si>
  <si>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</si>
  <si>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</si>
  <si>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</si>
  <si>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</si>
  <si>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</si>
  <si>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</si>
  <si>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</si>
  <si>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</si>
  <si>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</si>
  <si>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</si>
  <si>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</si>
  <si>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</si>
  <si>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</si>
  <si>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</si>
  <si>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</si>
  <si>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</si>
  <si>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</si>
  <si>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</si>
  <si>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</si>
  <si>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</si>
  <si>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</si>
  <si>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</si>
  <si>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</si>
  <si>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</si>
  <si>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</si>
  <si>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</si>
  <si>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</si>
  <si>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</si>
  <si>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</si>
  <si>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</si>
  <si>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</si>
  <si>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</si>
  <si>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</si>
  <si>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</si>
  <si>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</si>
  <si>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</si>
  <si>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</si>
  <si>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</si>
  <si>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</si>
  <si>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</si>
  <si>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</si>
  <si>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</si>
  <si>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</si>
  <si>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</si>
  <si>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</si>
  <si>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</si>
  <si>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</si>
  <si>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</si>
  <si>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</si>
  <si>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</si>
  <si>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</si>
  <si>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</si>
  <si>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</si>
  <si>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</si>
  <si>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</si>
  <si>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</si>
  <si>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</si>
  <si>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</si>
  <si>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</si>
  <si>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</si>
  <si>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</si>
  <si>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</si>
  <si>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</si>
  <si>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</si>
  <si>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</si>
  <si>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</si>
  <si>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</si>
  <si>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</si>
  <si>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</si>
  <si>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</si>
  <si>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</si>
  <si>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</si>
  <si>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</si>
  <si>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</si>
  <si>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</si>
  <si>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</si>
  <si>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</si>
  <si>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</si>
  <si>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</si>
  <si>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</si>
  <si>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</si>
  <si>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</si>
  <si>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</si>
  <si>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</si>
  <si>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</si>
  <si>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</si>
  <si>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</si>
  <si>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</si>
  <si>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</si>
  <si>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</si>
  <si>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</si>
  <si>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</si>
  <si>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</si>
  <si>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</si>
  <si>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</si>
  <si>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</si>
  <si>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</si>
  <si>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</si>
  <si>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</si>
  <si>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</si>
  <si>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</si>
  <si>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</si>
  <si>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</si>
  <si>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</si>
  <si>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</si>
  <si>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</si>
  <si>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</si>
  <si>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</si>
  <si>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</si>
  <si>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</si>
  <si>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</si>
  <si>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</si>
  <si>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</si>
  <si>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</si>
  <si>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</si>
  <si>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</si>
  <si>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</si>
  <si>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</si>
  <si>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</si>
  <si>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</si>
  <si>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</si>
  <si>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</si>
  <si>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</si>
  <si>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</si>
  <si>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</si>
  <si>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</si>
  <si>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</si>
  <si>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</si>
  <si>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</si>
  <si>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</si>
  <si>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</si>
  <si>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</si>
  <si>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</si>
  <si>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</si>
  <si>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</si>
  <si>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</si>
  <si>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</si>
  <si>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</si>
  <si>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</si>
  <si>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</si>
  <si>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</si>
  <si>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</si>
  <si>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</si>
  <si>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</si>
  <si>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</si>
  <si>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</si>
  <si>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</si>
  <si>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</si>
  <si>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</si>
  <si>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</si>
  <si>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</si>
  <si>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</si>
  <si>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</si>
  <si>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</si>
  <si>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</si>
  <si>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</si>
  <si>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</si>
  <si>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</si>
  <si>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</si>
  <si>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</si>
  <si>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</si>
  <si>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</si>
  <si>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</si>
  <si>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</si>
  <si>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</si>
  <si>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</si>
  <si>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</si>
  <si>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</si>
  <si>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</si>
  <si>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</si>
  <si>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</si>
  <si>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</si>
  <si>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</si>
  <si>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</si>
  <si>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</si>
  <si>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</si>
  <si>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</si>
  <si>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</si>
  <si>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</si>
  <si>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</si>
  <si>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</si>
  <si>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</si>
  <si>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</si>
  <si>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</si>
  <si>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</si>
  <si>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</si>
  <si>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</si>
  <si>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</si>
  <si>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</si>
  <si>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</si>
  <si>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</si>
  <si>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</si>
  <si>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</si>
  <si>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</si>
  <si>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</si>
  <si>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</si>
  <si>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</si>
  <si>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</si>
  <si>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</si>
  <si>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</si>
  <si>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</si>
  <si>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</si>
  <si>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</si>
  <si>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</si>
  <si>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</si>
  <si>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</si>
  <si>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</si>
  <si>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</si>
  <si>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</si>
  <si>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</si>
  <si>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</si>
  <si>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</si>
  <si>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</si>
  <si>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</si>
  <si>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</si>
  <si>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</si>
  <si>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</si>
  <si>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</si>
  <si>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</si>
  <si>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</si>
  <si>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</si>
  <si>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</si>
  <si>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</si>
  <si>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</si>
  <si>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</si>
  <si>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</si>
  <si>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</si>
  <si>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</si>
  <si>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</si>
  <si>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</si>
  <si>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</si>
  <si>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</si>
  <si>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</si>
  <si>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</si>
  <si>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</si>
  <si>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</si>
  <si>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</si>
  <si>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</si>
  <si>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</si>
  <si>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</si>
  <si>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</si>
  <si>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</si>
  <si>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</si>
  <si>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</si>
  <si>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</si>
  <si>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</si>
  <si>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</si>
  <si>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</si>
  <si>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</si>
  <si>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</si>
  <si>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</si>
  <si>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</si>
  <si>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</si>
  <si>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</si>
  <si>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</si>
  <si>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</si>
  <si>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</si>
  <si>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</si>
  <si>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</si>
  <si>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</si>
  <si>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</si>
  <si>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</si>
  <si>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</si>
  <si>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</si>
  <si>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</si>
  <si>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</si>
  <si>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</si>
  <si>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</si>
  <si>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</si>
  <si>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</si>
  <si>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</si>
  <si>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</si>
  <si>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</si>
  <si>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</si>
  <si>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</si>
  <si>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</si>
  <si>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</si>
  <si>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</si>
  <si>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</si>
  <si>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</si>
  <si>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</si>
  <si>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</si>
  <si>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</si>
  <si>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</si>
  <si>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</si>
  <si>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</si>
  <si>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</si>
  <si>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</si>
  <si>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</si>
  <si>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</si>
  <si>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</si>
  <si>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</si>
  <si>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</si>
  <si>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</si>
  <si>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</si>
  <si>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</si>
  <si>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</si>
  <si>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</si>
  <si>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</si>
  <si>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</si>
  <si>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</si>
  <si>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</si>
  <si>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</si>
  <si>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</si>
  <si>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</si>
  <si>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</si>
  <si>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</si>
  <si>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</si>
  <si>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</si>
  <si>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</si>
  <si>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</si>
  <si>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</si>
  <si>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</si>
  <si>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</si>
  <si>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</si>
  <si>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</si>
  <si>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</si>
  <si>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</si>
  <si>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</si>
  <si>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</si>
  <si>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</si>
  <si>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</si>
  <si>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</si>
  <si>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</si>
  <si>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</si>
  <si>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</si>
  <si>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</si>
  <si>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</si>
  <si>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</si>
  <si>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</si>
  <si>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</si>
  <si>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</si>
  <si>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</si>
  <si>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</si>
  <si>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</si>
  <si>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</si>
  <si>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</si>
  <si>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</si>
  <si>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</si>
  <si>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</si>
  <si>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</si>
  <si>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</si>
  <si>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</si>
  <si>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</si>
  <si>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</si>
  <si>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</si>
  <si>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</si>
  <si>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</si>
  <si>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</si>
  <si>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</si>
  <si>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</si>
  <si>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</si>
  <si>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</si>
  <si>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</si>
  <si>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</si>
  <si>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</si>
  <si>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</si>
  <si>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</si>
  <si>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</si>
  <si>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</si>
  <si>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</si>
  <si>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</si>
  <si>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</si>
  <si>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</si>
  <si>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</si>
  <si>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</si>
  <si>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</si>
  <si>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</si>
  <si>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</si>
  <si>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</si>
  <si>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</si>
  <si>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</si>
  <si>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</si>
  <si>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</si>
  <si>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</si>
  <si>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</si>
  <si>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</si>
  <si>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</si>
  <si>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</si>
  <si>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</si>
  <si>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</si>
  <si>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</si>
  <si>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</si>
  <si>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</si>
  <si>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</si>
  <si>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</si>
  <si>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</si>
  <si>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</si>
  <si>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</si>
  <si>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</si>
  <si>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</si>
  <si>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</si>
  <si>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</si>
  <si>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</si>
  <si>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</si>
  <si>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</si>
  <si>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</si>
  <si>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</si>
  <si>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</si>
  <si>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</si>
  <si>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</si>
  <si>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</si>
  <si>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</si>
  <si>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</si>
  <si>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</si>
  <si>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</si>
  <si>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</si>
  <si>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</si>
  <si>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</si>
  <si>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</si>
  <si>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</si>
  <si>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</si>
  <si>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</si>
  <si>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</si>
  <si>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</si>
  <si>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</si>
  <si>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</si>
  <si>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</si>
  <si>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</si>
  <si>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</si>
  <si>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</si>
  <si>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</si>
  <si>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</si>
  <si>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</si>
  <si>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</si>
  <si>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</si>
  <si>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</si>
  <si>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</si>
  <si>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</si>
  <si>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</si>
  <si>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</si>
  <si>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</si>
  <si>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</si>
  <si>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</si>
  <si>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</si>
  <si>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</si>
  <si>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</si>
  <si>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</si>
  <si>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</si>
  <si>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</si>
  <si>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</si>
  <si>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</si>
  <si>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</si>
  <si>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</si>
  <si>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</si>
  <si>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</si>
  <si>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</si>
  <si>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</si>
  <si>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</si>
  <si>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</si>
  <si>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</si>
  <si>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</si>
  <si>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</si>
  <si>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</si>
  <si>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</si>
  <si>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</si>
  <si>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</si>
  <si>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</si>
  <si>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</si>
  <si>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</si>
  <si>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</si>
  <si>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</si>
  <si>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</si>
  <si>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</si>
  <si>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</si>
  <si>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</si>
  <si>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</si>
  <si>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</si>
  <si>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</si>
  <si>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</si>
  <si>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</si>
  <si>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</si>
  <si>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</si>
  <si>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</si>
  <si>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</si>
  <si>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</si>
  <si>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</si>
  <si>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</si>
  <si>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</si>
  <si>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</si>
  <si>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</si>
  <si>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</si>
  <si>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</si>
  <si>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</si>
  <si>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</si>
  <si>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</si>
  <si>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</si>
  <si>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</si>
  <si>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</si>
  <si>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</si>
  <si>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</si>
  <si>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</si>
  <si>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</si>
  <si>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</si>
  <si>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</si>
  <si>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</si>
  <si>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</si>
  <si>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</si>
  <si>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</si>
  <si>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</si>
  <si>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</si>
  <si>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</si>
  <si>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</si>
  <si>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</si>
  <si>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</si>
  <si>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</si>
  <si>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</si>
  <si>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</si>
  <si>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</si>
  <si>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</si>
  <si>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</si>
  <si>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</si>
  <si>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</si>
  <si>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</si>
  <si>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</si>
  <si>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</si>
  <si>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</si>
  <si>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</si>
  <si>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</si>
  <si>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</si>
  <si>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</si>
  <si>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</si>
  <si>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</si>
  <si>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</si>
  <si>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</si>
  <si>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</si>
  <si>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</si>
  <si>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</si>
  <si>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</si>
  <si>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</si>
  <si>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</si>
  <si>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</si>
  <si>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</si>
  <si>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</si>
  <si>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</si>
  <si>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</si>
  <si>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</si>
  <si>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</si>
  <si>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</si>
  <si>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</si>
  <si>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</si>
  <si>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</si>
  <si>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</si>
  <si>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</si>
  <si>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</si>
  <si>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</si>
  <si>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</si>
  <si>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</si>
  <si>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</si>
  <si>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</si>
  <si>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</si>
  <si>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</si>
  <si>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</si>
  <si>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</si>
  <si>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</si>
  <si>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</si>
  <si>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</si>
  <si>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</si>
  <si>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</si>
  <si>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</si>
  <si>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</si>
  <si>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</si>
  <si>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</si>
  <si>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</si>
  <si>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</si>
  <si>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</si>
  <si>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</si>
  <si>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</si>
  <si>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</si>
  <si>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</si>
  <si>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</si>
  <si>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</si>
  <si>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</si>
  <si>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</si>
  <si>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</si>
  <si>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</si>
  <si>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</si>
  <si>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</si>
  <si>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</si>
  <si>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</si>
  <si>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</si>
  <si>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</si>
  <si>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</si>
  <si>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</si>
  <si>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</si>
  <si>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</si>
  <si>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</si>
  <si>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</si>
  <si>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</si>
  <si>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</si>
  <si>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</si>
  <si>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</si>
  <si>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</si>
  <si>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</si>
  <si>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</si>
  <si>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</si>
  <si>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</si>
  <si>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</si>
  <si>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</si>
  <si>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</si>
  <si>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</si>
  <si>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</si>
  <si>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</si>
  <si>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</si>
  <si>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</si>
  <si>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</si>
  <si>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</si>
  <si>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</si>
  <si>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</si>
  <si>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</si>
  <si>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</si>
  <si>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</si>
  <si>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</si>
  <si>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</si>
  <si>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</si>
  <si>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</si>
  <si>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</si>
  <si>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</si>
  <si>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</si>
  <si>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</si>
  <si>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</si>
  <si>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</si>
  <si>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</si>
  <si>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</si>
  <si>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</si>
  <si>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</si>
  <si>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</si>
  <si>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</si>
  <si>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</si>
  <si>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</si>
  <si>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</si>
  <si>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</si>
  <si>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</si>
  <si>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</si>
  <si>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</si>
  <si>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</si>
  <si>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</si>
  <si>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</si>
  <si>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</si>
  <si>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</si>
  <si>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</si>
  <si>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</si>
  <si>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</si>
  <si>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</si>
  <si>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</si>
  <si>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</si>
  <si>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</si>
  <si>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</si>
  <si>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</si>
  <si>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</si>
  <si>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</si>
  <si>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</si>
  <si>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</si>
  <si>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</si>
  <si>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</si>
  <si>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</si>
  <si>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</si>
  <si>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</si>
  <si>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</si>
  <si>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</si>
  <si>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</si>
  <si>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</si>
  <si>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</si>
  <si>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</si>
  <si>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</si>
  <si>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</si>
  <si>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</si>
  <si>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</si>
  <si>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</si>
  <si>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</si>
  <si>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</si>
  <si>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</si>
  <si>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</si>
  <si>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</si>
  <si>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</si>
  <si>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</si>
  <si>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</si>
  <si>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</si>
  <si>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</si>
  <si>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</si>
  <si>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</si>
  <si>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</si>
  <si>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</si>
  <si>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</si>
  <si>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</si>
  <si>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</si>
  <si>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</si>
  <si>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</si>
  <si>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</si>
  <si>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</si>
  <si>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</si>
  <si>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</si>
  <si>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</si>
  <si>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</si>
  <si>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</si>
  <si>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</si>
  <si>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</si>
  <si>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</si>
  <si>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</si>
  <si>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</si>
  <si>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</si>
  <si>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</si>
  <si>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</si>
  <si>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</si>
  <si>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</si>
  <si>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</si>
  <si>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</si>
  <si>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</si>
  <si>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</si>
  <si>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</si>
  <si>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</si>
  <si>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</si>
  <si>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</si>
  <si>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</si>
  <si>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</si>
  <si>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</si>
  <si>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</si>
  <si>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</si>
  <si>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</si>
  <si>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</si>
  <si>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</si>
  <si>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</si>
  <si>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</si>
  <si>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</si>
  <si>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</si>
  <si>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</si>
  <si>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</si>
  <si>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</si>
  <si>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</si>
  <si>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</si>
  <si>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</si>
  <si>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</si>
  <si>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</si>
  <si>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</si>
  <si>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</si>
  <si>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</si>
  <si>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</si>
  <si>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</si>
  <si>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</si>
  <si>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</si>
  <si>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</si>
  <si>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</si>
  <si>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</si>
  <si>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</si>
  <si>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</si>
  <si>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</si>
  <si>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</si>
  <si>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</si>
  <si>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</si>
  <si>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</si>
  <si>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</si>
  <si>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</si>
  <si>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</si>
  <si>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</si>
  <si>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</si>
  <si>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</si>
  <si>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</si>
  <si>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</si>
  <si>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</si>
  <si>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</si>
  <si>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</si>
  <si>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</si>
  <si>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</si>
  <si>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</si>
  <si>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</si>
  <si>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</si>
  <si>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</si>
  <si>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</si>
  <si>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</si>
  <si>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</si>
  <si>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</si>
  <si>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</si>
  <si>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</si>
  <si>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</si>
  <si>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</si>
  <si>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</si>
  <si>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</si>
  <si>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</si>
  <si>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</si>
  <si>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</si>
  <si>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</si>
  <si>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</si>
  <si>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</si>
  <si>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</si>
  <si>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</si>
  <si>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</si>
  <si>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</si>
  <si>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</si>
  <si>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</si>
  <si>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</si>
  <si>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</si>
  <si>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</si>
  <si>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</si>
  <si>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</si>
  <si>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</si>
  <si>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</si>
  <si>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</si>
  <si>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</si>
  <si>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</si>
  <si>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</si>
  <si>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</si>
  <si>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</si>
  <si>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</si>
  <si>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</si>
  <si>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</si>
  <si>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</si>
  <si>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</si>
  <si>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</si>
  <si>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</si>
  <si>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</si>
  <si>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</si>
  <si>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</si>
  <si>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</si>
  <si>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</si>
  <si>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</si>
  <si>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</si>
  <si>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</si>
  <si>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</si>
  <si>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</si>
  <si>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</si>
  <si>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</si>
  <si>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</si>
  <si>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</si>
  <si>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</si>
  <si>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</si>
  <si>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</si>
  <si>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</si>
  <si>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</si>
  <si>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</si>
  <si>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</si>
  <si>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</si>
  <si>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</si>
  <si>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</si>
  <si>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</si>
  <si>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</si>
  <si>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</si>
  <si>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</si>
  <si>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</si>
  <si>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</si>
  <si>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</si>
  <si>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</si>
  <si>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</si>
  <si>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</si>
  <si>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</si>
  <si>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</si>
  <si>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</si>
  <si>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</si>
  <si>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</si>
  <si>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</si>
  <si>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</si>
  <si>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</si>
  <si>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</si>
  <si>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</si>
  <si>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</si>
  <si>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</si>
  <si>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</si>
  <si>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</si>
  <si>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</si>
  <si>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</si>
  <si>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</si>
  <si>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</si>
  <si>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</si>
  <si>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</si>
  <si>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</si>
  <si>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</si>
  <si>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</si>
  <si>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</si>
  <si>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</si>
  <si>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</si>
  <si>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</si>
  <si>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</si>
  <si>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</si>
  <si>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</si>
  <si>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</si>
  <si>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</si>
  <si>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</si>
  <si>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</si>
  <si>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</si>
  <si>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</si>
  <si>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</si>
  <si>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</si>
  <si>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</si>
  <si>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</si>
  <si>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</si>
  <si>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</si>
  <si>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</si>
  <si>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</si>
  <si>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</si>
  <si>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</si>
  <si>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</si>
  <si>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</si>
  <si>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</si>
  <si>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</si>
  <si>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</si>
  <si>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</si>
  <si>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</si>
  <si>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</si>
  <si>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</si>
  <si>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</si>
  <si>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</si>
  <si>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</si>
  <si>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</si>
  <si>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</si>
  <si>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</si>
  <si>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</si>
  <si>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</si>
  <si>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</si>
  <si>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</si>
  <si>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</si>
  <si>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</si>
  <si>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</si>
  <si>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</si>
  <si>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</si>
  <si>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</si>
  <si>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</si>
  <si>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</si>
  <si>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</si>
  <si>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</si>
  <si>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</si>
  <si>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</si>
  <si>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</si>
  <si>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</si>
  <si>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</si>
  <si>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</si>
  <si>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</si>
  <si>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</si>
  <si>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</si>
  <si>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</si>
  <si>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</si>
  <si>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</si>
  <si>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</si>
  <si>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</si>
  <si>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</si>
  <si>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</si>
  <si>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</si>
  <si>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</si>
  <si>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</si>
  <si>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</si>
  <si>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</si>
  <si>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</si>
  <si>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</si>
  <si>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</si>
  <si>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</si>
  <si>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</si>
  <si>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</si>
  <si>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</si>
  <si>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</si>
  <si>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</si>
  <si>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</si>
  <si>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</si>
  <si>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</si>
  <si>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</si>
  <si>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</si>
  <si>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</si>
  <si>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</si>
  <si>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</si>
  <si>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</si>
  <si>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</si>
  <si>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</si>
  <si>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</si>
  <si>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</si>
  <si>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</si>
  <si>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</si>
  <si>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</si>
  <si>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</si>
  <si>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</si>
  <si>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</si>
  <si>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</si>
  <si>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</si>
  <si>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</si>
  <si>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</si>
  <si>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</si>
  <si>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</si>
  <si>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</si>
  <si>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</si>
  <si>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</si>
  <si>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</si>
  <si>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</si>
  <si>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</si>
  <si>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</si>
  <si>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</si>
  <si>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</si>
  <si>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</si>
  <si>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</si>
  <si>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</si>
  <si>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</si>
  <si>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</si>
  <si>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</si>
  <si>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</si>
  <si>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</si>
  <si>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</si>
  <si>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</si>
  <si>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</si>
  <si>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</si>
  <si>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</si>
  <si>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</si>
  <si>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</si>
  <si>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</si>
  <si>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</si>
  <si>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</si>
  <si>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</si>
  <si>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</si>
  <si>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</si>
  <si>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</si>
  <si>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</si>
  <si>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</si>
  <si>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</si>
  <si>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</si>
  <si>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</si>
  <si>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</si>
  <si>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</si>
  <si>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</si>
  <si>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</si>
  <si>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</si>
  <si>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</si>
  <si>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</si>
  <si>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</si>
  <si>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</si>
  <si>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</si>
  <si>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</si>
  <si>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</si>
  <si>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</si>
  <si>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</si>
  <si>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</si>
  <si>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</si>
  <si>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</si>
  <si>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</si>
  <si>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</si>
  <si>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</si>
  <si>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</si>
  <si>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</si>
  <si>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</si>
  <si>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</si>
  <si>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</si>
  <si>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</si>
  <si>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</si>
  <si>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</si>
  <si>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</si>
  <si>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</si>
  <si>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</si>
  <si>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</si>
  <si>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</si>
  <si>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</si>
  <si>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</si>
  <si>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</si>
  <si>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</si>
  <si>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</si>
  <si>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</si>
  <si>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</si>
  <si>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</si>
  <si>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</si>
  <si>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</si>
  <si>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</si>
  <si>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</si>
  <si>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</si>
  <si>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</si>
  <si>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</si>
  <si>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</si>
  <si>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</si>
  <si>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</si>
  <si>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</si>
  <si>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</si>
  <si>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</si>
  <si>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</si>
  <si>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</si>
  <si>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</si>
  <si>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</si>
  <si>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</si>
  <si>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</si>
  <si>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</si>
  <si>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</si>
  <si>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</si>
  <si>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</si>
  <si>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</si>
  <si>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</si>
  <si>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</si>
  <si>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</si>
  <si>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</si>
  <si>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</si>
  <si>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</si>
  <si>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</si>
  <si>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</si>
  <si>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</si>
  <si>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</si>
  <si>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</si>
  <si>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</si>
  <si>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</si>
  <si>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</si>
  <si>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</si>
  <si>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</si>
  <si>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</si>
  <si>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</si>
  <si>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</si>
  <si>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</si>
  <si>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</si>
  <si>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</si>
  <si>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</si>
  <si>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</si>
  <si>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</si>
  <si>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</si>
  <si>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</si>
  <si>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</si>
  <si>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</si>
  <si>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</si>
  <si>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</si>
  <si>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</si>
  <si>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</si>
  <si>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</si>
  <si>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</si>
  <si>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</si>
  <si>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</si>
  <si>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</si>
  <si>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</si>
  <si>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</si>
  <si>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</si>
  <si>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</si>
  <si>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</si>
  <si>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</si>
  <si>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</si>
  <si>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</si>
  <si>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</si>
  <si>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</si>
  <si>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</si>
  <si>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</si>
  <si>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</si>
  <si>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</si>
  <si>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</si>
  <si>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</si>
  <si>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</si>
  <si>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</si>
  <si>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</si>
  <si>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</si>
  <si>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</si>
  <si>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</si>
  <si>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</si>
  <si>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</si>
  <si>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</si>
  <si>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</si>
  <si>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</si>
  <si>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</si>
  <si>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</si>
  <si>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</si>
  <si>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</si>
  <si>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</si>
  <si>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</si>
  <si>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</si>
  <si>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</si>
  <si>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</si>
  <si>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</si>
  <si>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</si>
  <si>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</si>
  <si>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</si>
  <si>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</si>
  <si>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</si>
  <si>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</si>
  <si>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</si>
  <si>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</si>
  <si>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</si>
  <si>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</si>
  <si>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</si>
  <si>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</si>
  <si>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</si>
  <si>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</si>
  <si>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</si>
  <si>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</si>
  <si>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</si>
  <si>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</si>
  <si>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</si>
  <si>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</si>
  <si>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</si>
  <si>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</si>
  <si>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</si>
  <si>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</si>
  <si>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</si>
  <si>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</si>
  <si>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</si>
  <si>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</si>
  <si>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</si>
  <si>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</si>
  <si>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</si>
  <si>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</si>
  <si>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</si>
  <si>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</si>
  <si>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</si>
  <si>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</si>
  <si>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</si>
  <si>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</si>
  <si>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</si>
  <si>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</si>
  <si>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</si>
  <si>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</si>
  <si>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</si>
  <si>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</si>
  <si>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</si>
  <si>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</si>
  <si>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</si>
  <si>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</si>
  <si>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</si>
  <si>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</si>
  <si>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</si>
  <si>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</si>
  <si>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</si>
  <si>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</si>
  <si>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</si>
  <si>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</si>
  <si>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</si>
  <si>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</si>
  <si>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</si>
  <si>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</si>
  <si>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</si>
  <si>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</si>
  <si>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</si>
  <si>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</si>
  <si>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</si>
  <si>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</si>
  <si>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</si>
  <si>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</si>
  <si>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</si>
  <si>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</si>
  <si>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</si>
  <si>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</si>
  <si>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</si>
  <si>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</si>
  <si>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</si>
  <si>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</si>
  <si>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</si>
  <si>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</si>
  <si>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</si>
  <si>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</si>
  <si>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</si>
  <si>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</si>
  <si>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</si>
  <si>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</si>
  <si>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</si>
  <si>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</si>
  <si>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</si>
  <si>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</si>
  <si>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</si>
  <si>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</si>
  <si>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</si>
  <si>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</si>
  <si>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</si>
  <si>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</si>
  <si>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</si>
  <si>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</si>
  <si>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</si>
  <si>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</si>
  <si>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</si>
  <si>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</si>
  <si>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</si>
  <si>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</si>
  <si>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</si>
  <si>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</si>
  <si>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</si>
  <si>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</si>
  <si>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</si>
  <si>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</si>
  <si>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</si>
  <si>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</si>
  <si>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</si>
  <si>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</si>
  <si>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</si>
  <si>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</si>
  <si>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</si>
  <si>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</si>
  <si>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</si>
  <si>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</si>
  <si>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</si>
  <si>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</si>
  <si>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</si>
  <si>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</si>
  <si>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</si>
  <si>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</si>
  <si>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</si>
  <si>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</si>
  <si>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</si>
  <si>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</si>
  <si>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</si>
  <si>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</si>
  <si>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</si>
  <si>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</si>
  <si>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</si>
  <si>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</si>
  <si>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</si>
  <si>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</si>
  <si>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</si>
  <si>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</si>
  <si>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</si>
  <si>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</si>
  <si>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</si>
  <si>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</si>
  <si>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</si>
  <si>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</si>
  <si>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</si>
  <si>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</si>
  <si>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</si>
  <si>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</si>
  <si>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</si>
  <si>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</si>
  <si>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</si>
  <si>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</si>
  <si>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</si>
  <si>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</si>
  <si>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</si>
  <si>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</si>
  <si>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</si>
  <si>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</si>
  <si>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</si>
  <si>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</si>
  <si>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</si>
  <si>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</si>
  <si>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</si>
  <si>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</si>
  <si>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</si>
  <si>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</si>
  <si>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</si>
  <si>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</si>
  <si>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</si>
  <si>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</si>
  <si>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</si>
  <si>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</si>
  <si>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</si>
  <si>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</si>
  <si>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</si>
  <si>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</si>
  <si>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</si>
  <si>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</si>
  <si>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</si>
  <si>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</si>
  <si>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</si>
  <si>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</si>
  <si>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</si>
  <si>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</si>
  <si>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</si>
  <si>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</si>
  <si>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</si>
  <si>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</si>
  <si>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</si>
  <si>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</si>
  <si>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</si>
  <si>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</si>
  <si>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</si>
  <si>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</si>
  <si>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</si>
  <si>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</si>
  <si>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</si>
  <si>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</si>
  <si>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</si>
  <si>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</si>
  <si>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</si>
  <si>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</si>
  <si>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</si>
  <si>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</si>
  <si>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</si>
  <si>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</si>
  <si>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</si>
  <si>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</si>
  <si>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</si>
  <si>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</si>
  <si>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</si>
  <si>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</si>
  <si>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</si>
  <si>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</si>
  <si>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</si>
  <si>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</si>
  <si>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</si>
  <si>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</si>
  <si>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</si>
  <si>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</si>
  <si>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</si>
  <si>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</si>
  <si>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</si>
  <si>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</si>
  <si>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</si>
  <si>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</si>
  <si>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</si>
  <si>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</si>
  <si>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</si>
  <si>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</si>
  <si>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</si>
  <si>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</si>
  <si>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</si>
  <si>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</si>
  <si>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</si>
  <si>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</si>
  <si>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</si>
  <si>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</si>
  <si>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</si>
  <si>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</si>
  <si>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</si>
  <si>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</si>
  <si>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</si>
  <si>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</si>
  <si>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</si>
  <si>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</si>
  <si>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</si>
  <si>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</si>
  <si>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</si>
  <si>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</si>
  <si>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</si>
  <si>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</si>
  <si>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</si>
  <si>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</si>
  <si>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</si>
  <si>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</si>
  <si>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</si>
  <si>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</si>
  <si>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</si>
  <si>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</si>
  <si>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</si>
  <si>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</si>
  <si>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</si>
  <si>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</si>
  <si>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</si>
  <si>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</si>
  <si>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</si>
  <si>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</si>
  <si>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</si>
  <si>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</si>
  <si>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</si>
  <si>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</si>
  <si>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</si>
  <si>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</si>
  <si>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</si>
  <si>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</si>
  <si>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</si>
  <si>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</si>
  <si>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</si>
  <si>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</si>
  <si>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</si>
  <si>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</si>
  <si>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</si>
  <si>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</si>
  <si>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</si>
  <si>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</si>
  <si>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</si>
  <si>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</si>
  <si>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</si>
  <si>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</si>
  <si>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</si>
  <si>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</si>
  <si>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</si>
  <si>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</si>
  <si>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</si>
  <si>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</si>
  <si>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</si>
  <si>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</si>
  <si>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</si>
  <si>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</si>
  <si>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</si>
  <si>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</si>
  <si>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</si>
  <si>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</si>
  <si>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</si>
  <si>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</si>
  <si>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</si>
  <si>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</si>
  <si>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</si>
  <si>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</si>
  <si>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</si>
  <si>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</si>
  <si>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</si>
  <si>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</si>
  <si>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</si>
  <si>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</si>
  <si>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</si>
  <si>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</si>
  <si>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</si>
  <si>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</si>
  <si>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</si>
  <si>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</si>
  <si>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</si>
  <si>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</si>
  <si>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</si>
  <si>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</si>
  <si>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</si>
  <si>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</si>
  <si>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</si>
  <si>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</si>
  <si>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</si>
  <si>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</si>
  <si>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</si>
  <si>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</si>
  <si>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</si>
  <si>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</si>
  <si>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</si>
  <si>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</si>
  <si>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</si>
  <si>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</si>
  <si>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</si>
  <si>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</si>
  <si>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</si>
  <si>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</si>
  <si>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</si>
  <si>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</si>
  <si>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</si>
  <si>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</si>
  <si>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</si>
  <si>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</si>
  <si>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</si>
  <si>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</si>
  <si>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</si>
  <si>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</si>
  <si>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</si>
  <si>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</si>
  <si>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</si>
  <si>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</si>
  <si>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</si>
  <si>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</si>
  <si>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</si>
  <si>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</si>
  <si>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</si>
  <si>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</si>
  <si>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</si>
  <si>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</si>
  <si>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</si>
  <si>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</si>
  <si>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</si>
  <si>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</si>
  <si>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</si>
  <si>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</si>
  <si>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</si>
  <si>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</si>
  <si>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</si>
  <si>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</si>
  <si>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</si>
  <si>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</si>
  <si>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</si>
  <si>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</si>
  <si>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</si>
  <si>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</si>
  <si>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</si>
  <si>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</si>
  <si>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</si>
  <si>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</si>
  <si>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</si>
  <si>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</si>
  <si>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</si>
  <si>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</si>
  <si>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</si>
  <si>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</si>
  <si>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</si>
  <si>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</si>
  <si>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</si>
  <si>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</si>
  <si>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</si>
  <si>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</si>
  <si>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</si>
  <si>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</si>
  <si>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</si>
  <si>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</si>
  <si>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</si>
  <si>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</si>
  <si>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</si>
  <si>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</si>
  <si>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</si>
  <si>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</si>
  <si>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</si>
  <si>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</si>
  <si>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</si>
  <si>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</si>
  <si>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</si>
  <si>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</si>
  <si>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</si>
  <si>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</si>
  <si>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</si>
  <si>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</si>
  <si>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</si>
  <si>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</si>
  <si>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</si>
  <si>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</si>
  <si>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</si>
  <si>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</si>
  <si>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</si>
  <si>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</si>
  <si>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</si>
  <si>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</si>
  <si>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</si>
  <si>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</si>
  <si>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</si>
  <si>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</si>
  <si>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</si>
  <si>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</si>
  <si>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</si>
  <si>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</si>
  <si>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</si>
  <si>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</si>
  <si>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</si>
  <si>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</si>
  <si>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</si>
  <si>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</si>
  <si>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</si>
  <si>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</si>
  <si>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</si>
  <si>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</si>
  <si>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</si>
  <si>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</si>
  <si>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</si>
  <si>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</si>
  <si>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</si>
  <si>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</si>
  <si>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</si>
  <si>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</si>
  <si>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</si>
  <si>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</si>
  <si>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</si>
  <si>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</si>
  <si>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</si>
  <si>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</si>
  <si>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</si>
  <si>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</si>
  <si>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</si>
  <si>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</si>
  <si>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</si>
  <si>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</si>
  <si>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</si>
  <si>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</si>
  <si>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</si>
  <si>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</si>
  <si>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</si>
  <si>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</si>
  <si>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</si>
  <si>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</si>
  <si>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</si>
  <si>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</si>
  <si>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</si>
  <si>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</si>
  <si>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</si>
  <si>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</si>
  <si>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</si>
  <si>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</si>
  <si>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</si>
  <si>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</si>
  <si>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</si>
  <si>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</si>
  <si>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</si>
  <si>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</si>
  <si>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</si>
  <si>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</si>
  <si>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</si>
  <si>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</si>
  <si>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</si>
  <si>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</si>
  <si>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</si>
  <si>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</si>
  <si>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</si>
  <si>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</si>
  <si>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</si>
  <si>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</si>
  <si>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</si>
  <si>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</si>
  <si>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</si>
  <si>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</si>
  <si>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</si>
  <si>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</si>
  <si>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</si>
  <si>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</si>
  <si>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</si>
  <si>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</si>
  <si>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</si>
  <si>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</si>
  <si>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</si>
  <si>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</si>
  <si>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</si>
  <si>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</si>
  <si>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</si>
  <si>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</si>
  <si>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</si>
  <si>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</si>
  <si>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</si>
  <si>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</si>
  <si>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</si>
  <si>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</si>
  <si>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</si>
  <si>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</si>
  <si>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</si>
  <si>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</si>
  <si>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</si>
  <si>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</si>
  <si>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</si>
  <si>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</si>
  <si>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</si>
  <si>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</si>
  <si>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</si>
  <si>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</si>
  <si>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</si>
  <si>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</si>
  <si>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</si>
  <si>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</si>
  <si>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</si>
  <si>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</si>
  <si>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</si>
  <si>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</si>
  <si>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</si>
  <si>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</si>
  <si>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</si>
  <si>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</si>
  <si>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</si>
  <si>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</si>
  <si>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</si>
  <si>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</si>
  <si>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</si>
  <si>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</si>
  <si>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</si>
  <si>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</si>
  <si>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</si>
  <si>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</si>
  <si>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</si>
  <si>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</si>
  <si>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</si>
  <si>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</si>
  <si>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</si>
  <si>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</si>
  <si>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</si>
  <si>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</si>
  <si>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</si>
  <si>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</si>
  <si>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</si>
  <si>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</si>
  <si>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</si>
  <si>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</si>
  <si>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</si>
  <si>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</si>
  <si>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</si>
  <si>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</si>
  <si>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</si>
  <si>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</si>
  <si>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</si>
  <si>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</si>
  <si>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</si>
  <si>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</si>
  <si>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</si>
  <si>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</si>
  <si>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</si>
  <si>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</si>
  <si>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</si>
  <si>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</si>
  <si>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</si>
  <si>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</si>
  <si>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</si>
  <si>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</si>
  <si>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</si>
  <si>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</si>
  <si>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</si>
  <si>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</si>
  <si>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</si>
  <si>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</si>
  <si>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</si>
  <si>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</si>
  <si>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</si>
  <si>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</si>
  <si>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</si>
  <si>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</si>
  <si>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</si>
  <si>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</si>
  <si>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</si>
  <si>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</si>
  <si>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</si>
  <si>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</si>
  <si>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</si>
  <si>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</si>
  <si>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</si>
  <si>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</si>
  <si>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</si>
  <si>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</si>
  <si>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</si>
  <si>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</si>
  <si>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</si>
  <si>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</si>
  <si>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</si>
  <si>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</si>
  <si>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</si>
  <si>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</si>
  <si>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</si>
  <si>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</si>
  <si>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</si>
  <si>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</si>
  <si>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</si>
  <si>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</si>
  <si>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</si>
  <si>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</si>
  <si>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</si>
  <si>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</si>
  <si>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</si>
  <si>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</si>
  <si>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</si>
  <si>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</si>
  <si>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</si>
  <si>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</si>
  <si>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</si>
  <si>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</si>
  <si>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</si>
  <si>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</si>
  <si>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</si>
  <si>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</si>
  <si>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</si>
  <si>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</si>
  <si>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</si>
  <si>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</si>
  <si>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</si>
  <si>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</si>
  <si>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</si>
  <si>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</si>
  <si>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</si>
  <si>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</si>
  <si>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</si>
  <si>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</si>
  <si>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</si>
  <si>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</si>
  <si>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</si>
  <si>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</si>
  <si>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</si>
  <si>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</si>
  <si>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</si>
  <si>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</si>
  <si>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</si>
  <si>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</si>
  <si>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</si>
  <si>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</si>
  <si>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</si>
  <si>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</si>
  <si>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</si>
  <si>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</si>
  <si>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</si>
  <si>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</si>
  <si>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</si>
  <si>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</si>
  <si>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</si>
  <si>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</si>
  <si>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</si>
  <si>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</si>
  <si>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</si>
  <si>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</si>
  <si>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</si>
  <si>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</si>
  <si>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</si>
  <si>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</si>
  <si>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</si>
  <si>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</si>
  <si>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</si>
  <si>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</si>
  <si>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</si>
  <si>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</si>
  <si>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</si>
  <si>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</si>
  <si>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</si>
  <si>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</si>
  <si>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</si>
  <si>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</si>
  <si>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</si>
  <si>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</si>
  <si>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</si>
  <si>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</si>
  <si>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</si>
  <si>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</si>
  <si>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</si>
  <si>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</si>
  <si>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</si>
  <si>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</si>
  <si>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</si>
  <si>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</si>
  <si>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</si>
  <si>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</si>
  <si>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</si>
  <si>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</si>
  <si>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</si>
  <si>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</si>
  <si>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</si>
  <si>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</si>
  <si>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</si>
  <si>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</si>
  <si>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</si>
  <si>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</si>
  <si>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</si>
  <si>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</si>
  <si>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</si>
  <si>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</si>
  <si>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</si>
  <si>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</si>
  <si>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</si>
  <si>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</si>
  <si>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</si>
  <si>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</si>
  <si>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</si>
  <si>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</si>
  <si>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</si>
  <si>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</si>
  <si>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</si>
  <si>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</si>
  <si>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</si>
  <si>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</si>
  <si>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</si>
  <si>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</si>
  <si>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</si>
  <si>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</si>
  <si>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</si>
  <si>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</si>
  <si>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</si>
  <si>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</si>
  <si>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</si>
  <si>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</si>
  <si>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</si>
  <si>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</si>
  <si>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</si>
  <si>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</si>
  <si>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</si>
  <si>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</si>
  <si>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</si>
  <si>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</si>
  <si>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</si>
  <si>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</si>
  <si>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</si>
  <si>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</si>
  <si>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</si>
  <si>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</si>
  <si>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</si>
  <si>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</si>
  <si>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</si>
  <si>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</si>
  <si>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</si>
  <si>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</si>
  <si>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</si>
  <si>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</si>
  <si>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</si>
  <si>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</si>
  <si>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</si>
  <si>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</si>
  <si>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</si>
  <si>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</si>
  <si>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</si>
  <si>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</si>
  <si>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</si>
  <si>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</si>
  <si>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</si>
  <si>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</si>
  <si>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</si>
  <si>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</si>
  <si>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</si>
  <si>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</si>
  <si>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</si>
  <si>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</si>
  <si>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</si>
  <si>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</si>
  <si>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</si>
  <si>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</si>
  <si>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</si>
  <si>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</si>
  <si>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</si>
  <si>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</si>
  <si>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</si>
  <si>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</si>
  <si>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</si>
  <si>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</si>
  <si>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</si>
  <si>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</si>
  <si>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</si>
  <si>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</si>
  <si>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</si>
  <si>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</si>
  <si>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</si>
  <si>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</si>
  <si>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</si>
  <si>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</si>
  <si>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</si>
  <si>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</si>
  <si>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</si>
  <si>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</si>
  <si>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</si>
  <si>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</si>
  <si>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</si>
  <si>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</si>
  <si>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</si>
  <si>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</si>
  <si>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</si>
  <si>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</si>
  <si>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</si>
  <si>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</si>
  <si>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</si>
  <si>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</si>
  <si>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</si>
  <si>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</si>
  <si>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</si>
  <si>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</si>
  <si>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</si>
  <si>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</si>
  <si>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</si>
  <si>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</si>
  <si>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</si>
  <si>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</si>
  <si>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</si>
  <si>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</si>
  <si>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</si>
  <si>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</si>
  <si>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</si>
  <si>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</si>
  <si>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</si>
  <si>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</si>
  <si>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</si>
  <si>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</si>
  <si>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</si>
  <si>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</si>
  <si>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</si>
  <si>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</si>
  <si>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</si>
  <si>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</si>
  <si>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</si>
  <si>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</si>
  <si>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</si>
  <si>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</si>
  <si>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</si>
  <si>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</si>
  <si>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</si>
  <si>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</si>
  <si>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</si>
  <si>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</si>
  <si>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</si>
  <si>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</si>
  <si>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</si>
  <si>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</si>
  <si>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</si>
  <si>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</si>
  <si>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</si>
  <si>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</si>
  <si>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</si>
  <si>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</si>
  <si>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</si>
  <si>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</si>
  <si>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</si>
  <si>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</si>
  <si>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</si>
  <si>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</si>
  <si>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</si>
  <si>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</si>
  <si>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</si>
  <si>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</si>
  <si>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</si>
  <si>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</si>
  <si>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</si>
  <si>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</si>
  <si>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</si>
  <si>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</si>
  <si>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</si>
  <si>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</si>
  <si>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</si>
  <si>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</si>
  <si>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</si>
  <si>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</si>
  <si>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</si>
  <si>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</si>
  <si>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</si>
  <si>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</si>
  <si>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</si>
  <si>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</si>
  <si>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</si>
  <si>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</si>
  <si>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</si>
  <si>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</si>
  <si>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</si>
  <si>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</si>
  <si>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</si>
  <si>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</si>
  <si>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</si>
  <si>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</si>
  <si>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</si>
  <si>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</si>
  <si>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</si>
  <si>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</si>
  <si>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</si>
  <si>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</si>
  <si>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</si>
  <si>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</si>
  <si>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</si>
  <si>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</si>
  <si>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</si>
  <si>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</si>
  <si>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</si>
  <si>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</si>
  <si>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</si>
  <si>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</si>
  <si>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</si>
  <si>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</si>
  <si>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</si>
  <si>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</si>
  <si>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</si>
  <si>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</si>
  <si>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</si>
  <si>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</si>
  <si>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</si>
  <si>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</si>
  <si>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</si>
  <si>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</si>
  <si>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</si>
  <si>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</si>
  <si>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</si>
  <si>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</si>
  <si>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</si>
  <si>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</si>
  <si>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</si>
  <si>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</si>
  <si>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</si>
  <si>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</si>
  <si>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</si>
  <si>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</si>
  <si>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</si>
  <si>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</si>
  <si>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</si>
  <si>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</si>
  <si>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</si>
  <si>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</si>
  <si>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</si>
  <si>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</si>
  <si>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</si>
  <si>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</si>
  <si>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</si>
  <si>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</si>
  <si>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</si>
  <si>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</si>
  <si>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</si>
  <si>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</si>
  <si>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</si>
  <si>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</si>
  <si>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</si>
  <si>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</si>
  <si>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</si>
  <si>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</si>
  <si>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</si>
  <si>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</si>
  <si>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</si>
  <si>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</si>
  <si>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</si>
  <si>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</si>
  <si>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</si>
  <si>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</si>
  <si>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</si>
  <si>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</si>
  <si>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</si>
  <si>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</si>
  <si>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</si>
  <si>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</si>
  <si>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</si>
  <si>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</si>
  <si>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</si>
  <si>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</si>
  <si>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</si>
  <si>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</si>
  <si>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</si>
  <si>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</si>
  <si>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</si>
  <si>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</si>
  <si>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</si>
  <si>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</si>
  <si>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</si>
  <si>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</si>
  <si>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</si>
  <si>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</si>
  <si>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</si>
  <si>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</si>
  <si>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</si>
  <si>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</si>
  <si>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</si>
  <si>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</si>
  <si>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</si>
  <si>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</si>
  <si>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</si>
  <si>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</si>
  <si>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</si>
  <si>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</si>
  <si>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</si>
  <si>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</si>
  <si>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</si>
  <si>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</si>
  <si>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</si>
  <si>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</si>
  <si>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</si>
  <si>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</si>
  <si>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</si>
  <si>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</si>
  <si>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</si>
  <si>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</si>
  <si>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</si>
  <si>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</si>
  <si>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</si>
  <si>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</si>
  <si>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</si>
  <si>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</si>
  <si>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</si>
  <si>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</si>
  <si>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</si>
  <si>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</si>
  <si>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</si>
  <si>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</si>
  <si>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</si>
  <si>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</si>
  <si>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</si>
  <si>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</si>
  <si>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</si>
  <si>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</si>
  <si>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</si>
  <si>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</si>
  <si>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</si>
  <si>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</si>
  <si>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</si>
  <si>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</si>
  <si>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</si>
  <si>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</si>
  <si>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</si>
  <si>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</si>
  <si>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</si>
  <si>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</si>
  <si>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</si>
  <si>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</si>
  <si>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</si>
  <si>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</si>
  <si>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</si>
  <si>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</si>
  <si>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</si>
  <si>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</si>
  <si>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</si>
  <si>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</si>
  <si>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</si>
  <si>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</si>
  <si>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</si>
  <si>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</si>
  <si>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</si>
  <si>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</si>
  <si>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</si>
  <si>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</si>
  <si>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</si>
  <si>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</si>
  <si>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</si>
  <si>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</si>
  <si>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</si>
  <si>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</si>
  <si>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</si>
  <si>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</si>
  <si>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</si>
  <si>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</si>
  <si>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</si>
  <si>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</si>
  <si>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</si>
  <si>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</si>
  <si>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</si>
  <si>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</si>
  <si>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</si>
  <si>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</si>
  <si>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</si>
  <si>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</si>
  <si>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</si>
  <si>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</si>
  <si>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</si>
  <si>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</si>
  <si>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</si>
  <si>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</si>
  <si>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</si>
  <si>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</si>
  <si>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</si>
  <si>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</si>
  <si>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</si>
  <si>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</si>
  <si>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</si>
  <si>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</si>
  <si>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</si>
  <si>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</si>
  <si>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</si>
  <si>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</si>
  <si>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</si>
  <si>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</si>
  <si>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</si>
  <si>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</si>
  <si>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</si>
  <si>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</si>
  <si>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</si>
  <si>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</si>
  <si>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</si>
  <si>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</si>
  <si>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</si>
  <si>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</si>
  <si>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</si>
  <si>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</si>
  <si>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</si>
  <si>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</si>
  <si>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</si>
  <si>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</si>
  <si>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</si>
  <si>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</si>
  <si>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</si>
  <si>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</si>
  <si>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</si>
  <si>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</si>
  <si>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</si>
  <si>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</si>
  <si>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</si>
  <si>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</si>
  <si>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</si>
  <si>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</si>
  <si>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</si>
  <si>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</si>
  <si>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</si>
  <si>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</si>
  <si>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</si>
  <si>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</si>
  <si>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</si>
  <si>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</si>
  <si>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</si>
  <si>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</si>
  <si>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</si>
  <si>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</si>
  <si>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</si>
  <si>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</si>
  <si>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</si>
  <si>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</si>
  <si>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</si>
  <si>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</si>
  <si>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</si>
  <si>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</si>
  <si>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</si>
  <si>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</si>
  <si>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</si>
  <si>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</si>
  <si>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</si>
  <si>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</si>
  <si>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</si>
  <si>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</si>
  <si>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</si>
  <si>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</si>
  <si>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</si>
  <si>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</si>
  <si>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</si>
  <si>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</si>
  <si>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</si>
  <si>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</si>
  <si>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</si>
  <si>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</si>
  <si>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</si>
  <si>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</si>
  <si>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</si>
  <si>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</si>
  <si>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</si>
  <si>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</si>
  <si>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</si>
  <si>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</si>
  <si>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</si>
  <si>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</si>
  <si>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</si>
  <si>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</si>
  <si>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</si>
  <si>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</si>
  <si>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</si>
  <si>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</si>
  <si>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</si>
  <si>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</si>
  <si>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</si>
  <si>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</si>
  <si>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</si>
  <si>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</si>
  <si>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</si>
  <si>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</si>
  <si>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</si>
  <si>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</si>
  <si>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</si>
  <si>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</si>
  <si>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</si>
  <si>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</si>
  <si>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</si>
  <si>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</si>
  <si>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</si>
  <si>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</si>
  <si>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</si>
  <si>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</si>
  <si>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</si>
  <si>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</si>
  <si>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</si>
  <si>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</si>
  <si>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</si>
  <si>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</si>
  <si>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</si>
  <si>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</si>
  <si>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</si>
  <si>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</si>
  <si>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</si>
  <si>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</si>
  <si>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</si>
  <si>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</si>
  <si>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</si>
  <si>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</si>
  <si>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</si>
  <si>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</si>
  <si>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</si>
  <si>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</si>
  <si>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</si>
  <si>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</si>
  <si>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</si>
  <si>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</si>
  <si>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</si>
  <si>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</si>
  <si>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</si>
  <si>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</si>
  <si>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</si>
  <si>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</si>
  <si>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</si>
  <si>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</si>
  <si>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</si>
  <si>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</si>
  <si>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</si>
  <si>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</si>
  <si>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</si>
  <si>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</si>
  <si>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</si>
  <si>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</si>
  <si>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</si>
  <si>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</si>
  <si>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</si>
  <si>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</si>
  <si>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</si>
  <si>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</si>
  <si>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</si>
  <si>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</si>
  <si>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</si>
  <si>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</si>
  <si>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</si>
  <si>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</si>
  <si>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</si>
  <si>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</si>
  <si>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</si>
  <si>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</si>
  <si>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</si>
  <si>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</si>
  <si>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</si>
  <si>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</si>
  <si>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</si>
  <si>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</si>
  <si>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</si>
  <si>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</si>
  <si>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</si>
  <si>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</si>
  <si>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</si>
  <si>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</si>
  <si>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</si>
  <si>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</si>
  <si>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</si>
  <si>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</si>
  <si>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</si>
  <si>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</si>
  <si>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</si>
  <si>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</si>
  <si>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</si>
  <si>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</si>
  <si>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</si>
  <si>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</si>
  <si>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</si>
  <si>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</si>
  <si>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</si>
  <si>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</si>
  <si>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</si>
  <si>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</si>
  <si>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</si>
  <si>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</si>
  <si>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</si>
  <si>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</si>
  <si>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</si>
  <si>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</si>
  <si>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</si>
  <si>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</si>
  <si>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</si>
  <si>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</si>
  <si>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</si>
  <si>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</si>
  <si>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</si>
  <si>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</si>
  <si>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</si>
  <si>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</si>
  <si>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</si>
  <si>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</si>
  <si>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</si>
  <si>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</si>
  <si>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</si>
  <si>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</si>
  <si>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</si>
  <si>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</si>
  <si>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</si>
  <si>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</si>
  <si>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</si>
  <si>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</si>
  <si>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</si>
  <si>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</si>
  <si>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</si>
  <si>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</si>
  <si>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</si>
  <si>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</si>
  <si>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</si>
  <si>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</si>
  <si>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</si>
  <si>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</si>
  <si>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</si>
  <si>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</si>
  <si>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</si>
  <si>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</si>
  <si>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</si>
  <si>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</si>
  <si>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</si>
  <si>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</si>
  <si>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</si>
  <si>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</si>
  <si>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</si>
  <si>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</si>
  <si>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</si>
  <si>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</si>
  <si>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</si>
  <si>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</si>
  <si>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</si>
  <si>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</si>
  <si>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</si>
  <si>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</si>
  <si>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</si>
  <si>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</si>
  <si>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</si>
  <si>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</si>
  <si>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</si>
  <si>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</si>
  <si>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</si>
  <si>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</si>
  <si>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</si>
  <si>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</si>
  <si>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</si>
  <si>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</si>
  <si>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</si>
  <si>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</si>
  <si>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</si>
  <si>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</si>
  <si>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</si>
  <si>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</si>
  <si>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</si>
  <si>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</si>
  <si>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</si>
  <si>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</si>
  <si>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</si>
  <si>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</si>
  <si>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</si>
  <si>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</si>
  <si>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</si>
  <si>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</si>
  <si>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</si>
  <si>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</si>
  <si>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</si>
  <si>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</si>
  <si>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</si>
  <si>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</si>
  <si>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</si>
  <si>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</si>
  <si>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</si>
  <si>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</si>
  <si>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</si>
  <si>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</si>
  <si>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</si>
  <si>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</si>
  <si>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</si>
  <si>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</si>
  <si>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</si>
  <si>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</si>
  <si>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</si>
  <si>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</si>
  <si>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</si>
  <si>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</si>
  <si>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</si>
  <si>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</si>
  <si>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</si>
  <si>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</si>
  <si>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</si>
  <si>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</si>
  <si>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</si>
  <si>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</si>
  <si>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</si>
  <si>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</si>
  <si>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</si>
  <si>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</si>
  <si>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</si>
  <si>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</si>
  <si>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</si>
  <si>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</si>
  <si>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</si>
  <si>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</si>
  <si>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</si>
  <si>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</si>
  <si>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</si>
  <si>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</si>
  <si>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</si>
  <si>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</si>
  <si>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</si>
  <si>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</si>
  <si>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</si>
  <si>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</si>
  <si>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</si>
  <si>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</si>
  <si>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</si>
  <si>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</si>
  <si>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</si>
  <si>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</si>
  <si>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</si>
  <si>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</si>
  <si>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</si>
  <si>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</si>
  <si>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</si>
  <si>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</si>
  <si>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</si>
  <si>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</si>
  <si>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</si>
  <si>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</si>
  <si>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</si>
  <si>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</si>
  <si>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</si>
  <si>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</si>
  <si>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</si>
  <si>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</si>
  <si>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</si>
  <si>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</si>
  <si>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</si>
  <si>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</si>
  <si>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</si>
  <si>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</si>
  <si>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</si>
  <si>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</si>
  <si>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</si>
  <si>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</si>
  <si>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</si>
  <si>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</si>
  <si>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</si>
  <si>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</si>
  <si>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</si>
  <si>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</si>
  <si>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</si>
  <si>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</si>
  <si>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</si>
  <si>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</si>
  <si>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</si>
  <si>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</si>
  <si>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</si>
  <si>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</si>
  <si>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</si>
  <si>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</si>
  <si>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</si>
  <si>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</si>
  <si>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</si>
  <si>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</si>
  <si>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</si>
  <si>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</si>
  <si>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</si>
  <si>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</si>
  <si>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</si>
  <si>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</si>
  <si>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</si>
  <si>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</si>
  <si>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</si>
  <si>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</si>
  <si>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</si>
  <si>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</si>
  <si>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</si>
  <si>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</si>
  <si>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</si>
  <si>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</si>
  <si>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</si>
  <si>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</si>
  <si>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</si>
  <si>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</si>
  <si>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</si>
  <si>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</si>
  <si>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</si>
  <si>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</si>
  <si>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</si>
  <si>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</si>
  <si>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</si>
  <si>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</si>
  <si>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</si>
  <si>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</si>
  <si>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</si>
  <si>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</si>
  <si>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</si>
  <si>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</si>
  <si>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</si>
  <si>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</si>
  <si>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</si>
  <si>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</si>
  <si>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</si>
  <si>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</si>
  <si>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</si>
  <si>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</si>
  <si>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</si>
  <si>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</si>
  <si>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</si>
  <si>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</si>
  <si>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</si>
  <si>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</si>
  <si>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</si>
  <si>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</si>
  <si>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</si>
  <si>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</si>
  <si>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</si>
  <si>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</si>
  <si>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</si>
  <si>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</si>
  <si>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</si>
  <si>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</si>
  <si>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</si>
  <si>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</si>
  <si>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</si>
  <si>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</si>
  <si>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</si>
  <si>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</si>
  <si>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</si>
  <si>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</si>
  <si>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</si>
  <si>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</si>
  <si>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</si>
  <si>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</si>
  <si>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</si>
  <si>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</si>
  <si>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</si>
  <si>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</si>
  <si>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</si>
  <si>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</si>
  <si>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</si>
  <si>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</si>
  <si>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</si>
  <si>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</si>
  <si>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</si>
  <si>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</si>
  <si>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</si>
  <si>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</si>
  <si>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</si>
  <si>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</si>
  <si>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</si>
  <si>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</si>
  <si>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</si>
  <si>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</si>
  <si>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</si>
  <si>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</si>
  <si>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</si>
  <si>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</si>
  <si>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</si>
  <si>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</si>
  <si>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</si>
  <si>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</si>
  <si>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</si>
  <si>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</si>
  <si>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</si>
  <si>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</si>
  <si>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</si>
  <si>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</si>
  <si>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</si>
  <si>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</si>
  <si>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</si>
  <si>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</si>
  <si>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</si>
  <si>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</si>
  <si>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</si>
  <si>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</si>
  <si>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</si>
  <si>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</si>
  <si>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</si>
  <si>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</si>
  <si>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</si>
  <si>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</si>
  <si>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</si>
  <si>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</si>
  <si>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</si>
  <si>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</si>
  <si>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</si>
  <si>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</si>
  <si>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</si>
  <si>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</si>
  <si>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</si>
  <si>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</si>
  <si>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</si>
  <si>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</si>
  <si>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</si>
  <si>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</si>
  <si>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</si>
  <si>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</si>
  <si>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</si>
  <si>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</si>
  <si>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</si>
  <si>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</si>
  <si>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</si>
  <si>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</si>
  <si>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</si>
  <si>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</si>
  <si>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</si>
  <si>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</si>
  <si>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</si>
  <si>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</si>
  <si>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</si>
  <si>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</si>
  <si>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</si>
  <si>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</si>
  <si>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</si>
  <si>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</si>
  <si>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</si>
  <si>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</si>
  <si>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</si>
  <si>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</si>
  <si>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</si>
  <si>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</si>
  <si>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</si>
  <si>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</si>
  <si>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</si>
  <si>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</si>
  <si>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</si>
  <si>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</si>
  <si>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</si>
  <si>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</si>
  <si>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</si>
  <si>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</si>
  <si>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</si>
  <si>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</si>
  <si>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</si>
  <si>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</si>
  <si>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</si>
  <si>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</si>
  <si>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</si>
  <si>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</si>
  <si>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</si>
  <si>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</si>
  <si>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</si>
  <si>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</si>
  <si>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</si>
  <si>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</si>
  <si>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</si>
  <si>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</si>
  <si>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</si>
  <si>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</si>
  <si>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</si>
  <si>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</si>
  <si>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</si>
  <si>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</si>
  <si>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</si>
  <si>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</si>
  <si>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</si>
  <si>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</si>
  <si>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</si>
  <si>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</si>
  <si>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</si>
  <si>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</si>
  <si>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</si>
  <si>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</si>
  <si>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</si>
  <si>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</si>
  <si>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</si>
  <si>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</si>
  <si>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</si>
  <si>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</si>
  <si>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</si>
  <si>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</si>
  <si>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</si>
  <si>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</si>
  <si>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</si>
  <si>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</si>
  <si>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</si>
  <si>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</si>
  <si>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</si>
  <si>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</si>
  <si>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</si>
  <si>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</si>
  <si>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</si>
  <si>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</si>
  <si>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</si>
  <si>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</si>
  <si>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</si>
  <si>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</si>
  <si>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</si>
  <si>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</si>
  <si>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</si>
  <si>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</si>
  <si>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</si>
  <si>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</si>
  <si>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</si>
  <si>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</si>
  <si>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</si>
  <si>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</si>
  <si>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</si>
  <si>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</si>
  <si>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</si>
  <si>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</si>
  <si>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</si>
  <si>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</si>
  <si>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</si>
  <si>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</si>
  <si>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</si>
  <si>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</si>
  <si>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</si>
  <si>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</si>
  <si>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</si>
  <si>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</si>
  <si>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</si>
  <si>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</si>
  <si>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</si>
  <si>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</si>
  <si>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</si>
  <si>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</si>
  <si>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</si>
  <si>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</si>
  <si>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</si>
  <si>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</si>
  <si>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</si>
  <si>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</si>
  <si>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</si>
  <si>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</si>
  <si>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</si>
  <si>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</si>
  <si>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</si>
  <si>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</si>
  <si>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</si>
  <si>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</si>
  <si>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</si>
  <si>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</si>
  <si>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</si>
  <si>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</si>
  <si>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</si>
  <si>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</si>
  <si>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</si>
  <si>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</si>
  <si>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</si>
  <si>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</si>
  <si>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</si>
  <si>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</si>
  <si>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</si>
  <si>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</si>
  <si>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</si>
  <si>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</si>
  <si>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</si>
  <si>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</si>
  <si>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</si>
  <si>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</si>
  <si>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</si>
  <si>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</si>
  <si>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</si>
  <si>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</si>
  <si>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</si>
  <si>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</si>
  <si>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</si>
  <si>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</si>
  <si>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</si>
  <si>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</si>
  <si>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</si>
  <si>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</si>
  <si>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</si>
  <si>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</si>
  <si>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</si>
  <si>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</si>
  <si>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</si>
  <si>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</si>
  <si>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</si>
  <si>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</si>
  <si>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</si>
  <si>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</si>
  <si>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</si>
  <si>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</si>
  <si>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</si>
  <si>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</si>
  <si>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</si>
  <si>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</si>
  <si>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</si>
  <si>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</si>
  <si>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</si>
  <si>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</si>
  <si>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</si>
  <si>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</si>
  <si>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</si>
  <si>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</si>
  <si>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</si>
  <si>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</si>
  <si>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</si>
  <si>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</si>
  <si>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</si>
  <si>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</si>
  <si>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</si>
  <si>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</si>
  <si>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</si>
  <si>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</si>
  <si>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</si>
  <si>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</si>
  <si>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</si>
  <si>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</si>
  <si>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</si>
  <si>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</si>
  <si>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</si>
  <si>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</si>
  <si>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</si>
  <si>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</si>
  <si>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</si>
  <si>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</si>
  <si>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</si>
  <si>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</si>
  <si>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</si>
  <si>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</si>
  <si>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</si>
  <si>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</si>
  <si>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</si>
  <si>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</si>
  <si>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</si>
  <si>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</si>
  <si>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</si>
  <si>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</si>
  <si>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</si>
  <si>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</si>
  <si>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</si>
  <si>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</si>
  <si>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</si>
  <si>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</si>
  <si>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</si>
  <si>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</si>
  <si>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</si>
  <si>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</si>
  <si>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</si>
  <si>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</si>
  <si>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</si>
  <si>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</si>
  <si>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</si>
  <si>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</si>
  <si>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</si>
  <si>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</si>
  <si>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</si>
  <si>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</si>
  <si>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</si>
  <si>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</si>
  <si>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</si>
  <si>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</si>
  <si>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</si>
  <si>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</si>
  <si>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</si>
  <si>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</si>
  <si>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</si>
  <si>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</si>
  <si>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</si>
  <si>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</si>
  <si>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</si>
  <si>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</si>
  <si>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</si>
  <si>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</si>
  <si>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</si>
  <si>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</si>
  <si>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</si>
  <si>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</si>
  <si>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</si>
  <si>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</si>
  <si>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</si>
  <si>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</si>
  <si>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</si>
  <si>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</si>
  <si>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</si>
  <si>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</si>
  <si>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</si>
  <si>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</si>
  <si>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</si>
  <si>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</si>
  <si>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</si>
  <si>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</si>
  <si>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</si>
  <si>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</si>
  <si>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</si>
  <si>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</si>
  <si>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</si>
  <si>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</si>
  <si>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</si>
  <si>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</si>
  <si>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</si>
  <si>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</si>
  <si>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</si>
  <si>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</si>
  <si>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</si>
  <si>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</si>
  <si>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</si>
  <si>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</si>
  <si>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</si>
  <si>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</si>
  <si>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</si>
  <si>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</si>
  <si>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</si>
  <si>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</si>
  <si>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</si>
  <si>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</si>
  <si>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</si>
  <si>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</si>
  <si>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</si>
  <si>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</si>
  <si>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</si>
  <si>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</si>
  <si>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</si>
  <si>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</si>
  <si>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</si>
  <si>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</si>
  <si>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</si>
  <si>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</si>
  <si>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</si>
  <si>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</si>
  <si>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</si>
  <si>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</si>
  <si>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</si>
  <si>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</si>
  <si>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</si>
  <si>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</si>
  <si>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</si>
  <si>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</si>
  <si>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</si>
  <si>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</si>
  <si>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</si>
  <si>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</si>
  <si>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</si>
  <si>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</si>
  <si>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</si>
  <si>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</si>
  <si>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</si>
  <si>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</si>
  <si>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</si>
  <si>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</si>
  <si>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</si>
  <si>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</si>
  <si>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</si>
  <si>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</si>
  <si>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</si>
  <si>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</si>
  <si>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</si>
  <si>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</si>
  <si>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</si>
  <si>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</si>
  <si>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</si>
  <si>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</si>
  <si>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</si>
  <si>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</si>
  <si>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</si>
  <si>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</si>
  <si>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</si>
  <si>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</si>
  <si>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</si>
  <si>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</si>
  <si>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</si>
  <si>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</si>
  <si>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</si>
  <si>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</si>
  <si>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</si>
  <si>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</si>
  <si>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</si>
  <si>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</si>
  <si>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</si>
  <si>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</si>
  <si>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</si>
  <si>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</si>
  <si>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</si>
  <si>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</si>
  <si>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</si>
  <si>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</si>
  <si>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</si>
  <si>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</si>
  <si>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</si>
  <si>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</si>
  <si>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</si>
  <si>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</si>
  <si>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</si>
  <si>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</si>
  <si>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</si>
  <si>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</si>
  <si>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</si>
  <si>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</si>
  <si>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</si>
  <si>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</si>
  <si>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</si>
  <si>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</si>
  <si>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</si>
  <si>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</si>
  <si>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</si>
  <si>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</si>
  <si>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</si>
  <si>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</si>
  <si>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</si>
  <si>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</si>
  <si>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</si>
  <si>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</si>
  <si>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</si>
  <si>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</si>
  <si>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</si>
  <si>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</si>
  <si>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</si>
  <si>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</si>
  <si>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</si>
  <si>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</si>
  <si>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</si>
  <si>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</si>
  <si>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</si>
  <si>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</si>
  <si>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</si>
  <si>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</si>
  <si>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</si>
  <si>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</si>
  <si>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</si>
  <si>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</si>
  <si>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</si>
  <si>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</si>
  <si>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</si>
  <si>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</si>
  <si>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</si>
  <si>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</si>
  <si>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</si>
  <si>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</si>
  <si>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</si>
  <si>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</si>
  <si>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</si>
  <si>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</si>
  <si>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</si>
  <si>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</si>
  <si>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</si>
  <si>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</si>
  <si>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</si>
  <si>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</si>
  <si>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</si>
  <si>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</si>
  <si>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</si>
  <si>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</si>
  <si>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</si>
  <si>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</si>
  <si>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</si>
  <si>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</si>
  <si>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</si>
  <si>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</si>
  <si>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</si>
  <si>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</si>
  <si>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</si>
  <si>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</si>
  <si>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</si>
  <si>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</si>
  <si>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</si>
  <si>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</si>
  <si>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</si>
  <si>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</si>
  <si>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</si>
  <si>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</si>
  <si>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</si>
  <si>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</si>
  <si>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</si>
  <si>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</si>
  <si>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</si>
  <si>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</si>
  <si>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</si>
  <si>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</si>
  <si>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</si>
  <si>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</si>
  <si>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</si>
  <si>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</si>
  <si>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</si>
  <si>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</si>
  <si>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</si>
  <si>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</si>
  <si>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</si>
  <si>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</si>
  <si>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</si>
  <si>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</si>
  <si>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</si>
  <si>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</si>
  <si>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</si>
  <si>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</si>
  <si>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</si>
  <si>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</si>
  <si>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</si>
  <si>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</si>
  <si>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</si>
  <si>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</si>
  <si>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</si>
  <si>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</si>
  <si>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</si>
  <si>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</si>
  <si>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</si>
  <si>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</si>
  <si>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</si>
  <si>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</si>
  <si>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</si>
  <si>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</si>
  <si>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</si>
  <si>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</si>
  <si>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</si>
  <si>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</si>
  <si>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</si>
  <si>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</si>
  <si>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</si>
  <si>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</si>
  <si>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</si>
  <si>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</si>
  <si>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</si>
  <si>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</si>
  <si>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</si>
  <si>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</si>
  <si>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</si>
  <si>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</si>
  <si>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</si>
  <si>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</si>
  <si>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</si>
  <si>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</si>
  <si>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</si>
  <si>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</si>
  <si>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</si>
  <si>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</si>
  <si>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</si>
  <si>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</si>
  <si>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</si>
  <si>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</si>
  <si>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</si>
  <si>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</si>
  <si>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</si>
  <si>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</si>
  <si>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</si>
  <si>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</si>
  <si>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</si>
  <si>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</si>
  <si>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</si>
  <si>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</si>
  <si>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</si>
  <si>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</si>
  <si>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</si>
  <si>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</si>
  <si>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</si>
  <si>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</si>
  <si>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</si>
  <si>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</si>
  <si>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</si>
  <si>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</si>
  <si>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</si>
  <si>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</si>
  <si>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</si>
  <si>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</si>
  <si>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</si>
  <si>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</si>
  <si>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</si>
  <si>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</si>
  <si>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</si>
  <si>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</si>
  <si>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</si>
  <si>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</si>
  <si>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</si>
  <si>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</si>
  <si>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</si>
  <si>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</si>
  <si>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</si>
  <si>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</si>
  <si>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</si>
  <si>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</si>
  <si>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</si>
  <si>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</si>
  <si>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</si>
  <si>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</si>
  <si>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</si>
  <si>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</si>
  <si>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</si>
  <si>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</si>
  <si>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</si>
  <si>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</si>
  <si>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</si>
  <si>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</si>
  <si>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</si>
  <si>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</si>
  <si>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</si>
  <si>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</si>
  <si>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</si>
  <si>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</si>
  <si>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</si>
  <si>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</si>
  <si>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</si>
  <si>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</si>
  <si>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</si>
  <si>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</si>
  <si>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</si>
  <si>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</si>
  <si>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</si>
  <si>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</si>
  <si>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</si>
  <si>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</si>
  <si>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</si>
  <si>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</si>
  <si>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</si>
  <si>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</si>
  <si>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</si>
  <si>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</si>
  <si>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</si>
  <si>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</si>
  <si>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</si>
  <si>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</si>
  <si>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</si>
  <si>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</si>
  <si>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</si>
  <si>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</si>
  <si>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</si>
  <si>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</si>
  <si>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</si>
  <si>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</si>
  <si>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</si>
  <si>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</si>
  <si>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</si>
  <si>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</si>
  <si>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</si>
  <si>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</si>
  <si>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</si>
  <si>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</si>
  <si>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</si>
  <si>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</si>
  <si>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</si>
  <si>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</si>
  <si>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</si>
  <si>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</si>
  <si>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</si>
  <si>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</si>
  <si>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</si>
  <si>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</si>
  <si>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</si>
  <si>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</si>
  <si>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</si>
  <si>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</si>
  <si>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</si>
  <si>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</si>
  <si>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</si>
  <si>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</si>
  <si>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</si>
  <si>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</si>
  <si>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</si>
  <si>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</si>
  <si>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</si>
  <si>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</si>
  <si>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</si>
  <si>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</si>
  <si>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</si>
  <si>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</si>
  <si>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</si>
  <si>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</si>
  <si>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</si>
  <si>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</si>
  <si>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</si>
  <si>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</si>
  <si>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</si>
  <si>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</si>
  <si>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</si>
  <si>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</si>
  <si>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</si>
  <si>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</si>
  <si>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</si>
  <si>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</si>
  <si>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</si>
  <si>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</si>
  <si>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</si>
  <si>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</si>
  <si>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</si>
  <si>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</si>
  <si>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</si>
  <si>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</si>
  <si>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</si>
  <si>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</si>
  <si>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</si>
  <si>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</si>
  <si>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</si>
  <si>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</si>
  <si>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</si>
  <si>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</si>
  <si>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</si>
  <si>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</si>
  <si>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</si>
  <si>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</si>
  <si>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</si>
  <si>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</si>
  <si>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</si>
  <si>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</si>
  <si>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</si>
  <si>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</si>
  <si>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</si>
  <si>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</si>
  <si>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</si>
  <si>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</si>
  <si>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</si>
  <si>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</si>
  <si>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</si>
  <si>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</si>
  <si>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</si>
  <si>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</si>
  <si>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</si>
  <si>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</si>
  <si>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</si>
  <si>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</si>
  <si>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</si>
  <si>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</si>
  <si>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</si>
  <si>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</si>
  <si>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</si>
  <si>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</si>
  <si>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</si>
  <si>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</si>
  <si>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</si>
  <si>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</si>
  <si>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</si>
  <si>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</si>
  <si>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</si>
  <si>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</si>
  <si>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</si>
  <si>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</si>
  <si>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</si>
  <si>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</si>
  <si>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</si>
  <si>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</si>
  <si>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</si>
  <si>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</si>
  <si>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</si>
  <si>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</si>
  <si>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</si>
  <si>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</si>
  <si>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</si>
  <si>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</si>
  <si>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</si>
  <si>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</si>
  <si>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</si>
  <si>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</si>
  <si>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</si>
  <si>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</si>
  <si>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</si>
  <si>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</si>
  <si>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</si>
  <si>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</si>
  <si>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</si>
  <si>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</si>
  <si>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</si>
  <si>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</si>
  <si>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</si>
  <si>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</si>
  <si>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</si>
  <si>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</si>
  <si>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</si>
  <si>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</si>
  <si>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</si>
  <si>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</si>
  <si>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</si>
  <si>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</si>
  <si>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</si>
  <si>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</si>
  <si>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</si>
  <si>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</si>
  <si>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</si>
  <si>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</si>
  <si>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</si>
  <si>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</si>
  <si>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</si>
  <si>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</si>
  <si>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</si>
  <si>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</si>
  <si>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</si>
  <si>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</si>
  <si>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</si>
  <si>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</si>
  <si>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</si>
  <si>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</si>
  <si>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</si>
  <si>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</si>
  <si>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</si>
  <si>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</si>
  <si>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</si>
  <si>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</si>
  <si>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</si>
  <si>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</si>
  <si>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</si>
  <si>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</si>
  <si>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</si>
  <si>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</si>
  <si>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</si>
  <si>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</si>
  <si>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</si>
  <si>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</si>
  <si>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</si>
  <si>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</si>
  <si>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</si>
  <si>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</si>
  <si>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</si>
  <si>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</si>
  <si>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</si>
  <si>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</si>
  <si>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</si>
  <si>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</si>
  <si>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</si>
  <si>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</si>
  <si>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</si>
  <si>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</si>
  <si>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</si>
  <si>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</si>
  <si>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</si>
  <si>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</si>
  <si>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</si>
  <si>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</si>
  <si>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</si>
  <si>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</si>
  <si>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</si>
  <si>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</si>
  <si>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</si>
  <si>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</si>
  <si>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</si>
  <si>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</si>
  <si>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</si>
  <si>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</si>
  <si>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</si>
  <si>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</si>
  <si>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</si>
  <si>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</si>
  <si>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</si>
  <si>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</si>
  <si>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</si>
  <si>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</si>
  <si>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</si>
  <si>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</si>
  <si>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</si>
  <si>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</si>
  <si>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</si>
  <si>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</si>
  <si>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</si>
  <si>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</si>
  <si>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</si>
  <si>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</si>
  <si>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</si>
  <si>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</si>
  <si>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</si>
  <si>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</si>
  <si>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</si>
  <si>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</si>
  <si>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</si>
  <si>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</si>
  <si>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</si>
  <si>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</si>
  <si>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</si>
  <si>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</si>
  <si>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</si>
  <si>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</si>
  <si>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</si>
  <si>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</si>
  <si>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</si>
  <si>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</si>
  <si>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</si>
  <si>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</si>
  <si>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</si>
  <si>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</si>
  <si>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</si>
  <si>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</si>
  <si>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</si>
  <si>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</si>
  <si>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</si>
  <si>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</si>
  <si>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</si>
  <si>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</si>
  <si>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</si>
  <si>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</si>
  <si>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</si>
  <si>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</si>
  <si>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</si>
  <si>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</si>
  <si>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</si>
  <si>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</si>
  <si>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</si>
  <si>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</si>
  <si>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</si>
  <si>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</si>
  <si>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</si>
  <si>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</si>
  <si>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</si>
  <si>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</si>
  <si>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</si>
  <si>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</si>
  <si>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</si>
  <si>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</si>
  <si>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</si>
  <si>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</si>
  <si>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</si>
  <si>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</si>
  <si>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</si>
  <si>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</si>
  <si>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</si>
  <si>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</si>
  <si>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</si>
  <si>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</si>
  <si>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</si>
  <si>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</si>
  <si>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</si>
  <si>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</si>
  <si>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</si>
  <si>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</si>
  <si>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</si>
  <si>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</si>
  <si>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</si>
  <si>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</si>
  <si>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</si>
  <si>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</si>
  <si>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</si>
  <si>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</si>
  <si>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</si>
  <si>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</si>
  <si>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</si>
  <si>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</si>
  <si>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</si>
  <si>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</si>
  <si>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</si>
  <si>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</si>
  <si>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</si>
  <si>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</si>
  <si>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</si>
  <si>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</si>
  <si>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</si>
  <si>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</si>
  <si>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</si>
  <si>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</si>
  <si>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</si>
  <si>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</si>
  <si>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</si>
  <si>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</si>
  <si>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</si>
  <si>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</si>
  <si>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</si>
  <si>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</si>
  <si>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</si>
  <si>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</si>
  <si>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</si>
  <si>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</si>
  <si>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</si>
  <si>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</si>
  <si>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</si>
  <si>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</si>
  <si>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</si>
  <si>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</si>
  <si>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</si>
  <si>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</si>
  <si>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</si>
  <si>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</si>
  <si>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</si>
  <si>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</si>
  <si>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</si>
  <si>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</si>
  <si>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</si>
  <si>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</si>
  <si>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</si>
  <si>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</si>
  <si>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</si>
  <si>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</si>
  <si>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</si>
  <si>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</si>
  <si>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</si>
  <si>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</si>
  <si>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</si>
  <si>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</si>
  <si>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</si>
  <si>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</si>
  <si>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</si>
  <si>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</si>
  <si>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</si>
  <si>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</si>
  <si>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</si>
  <si>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</si>
  <si>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</si>
  <si>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</si>
  <si>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</si>
  <si>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</si>
  <si>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</si>
  <si>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</si>
  <si>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</si>
  <si>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</si>
  <si>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</si>
  <si>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</si>
  <si>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</si>
  <si>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</si>
  <si>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</si>
  <si>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</si>
  <si>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</si>
  <si>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</si>
  <si>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</si>
  <si>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</si>
  <si>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</si>
  <si>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</si>
  <si>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</si>
  <si>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</si>
  <si>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</si>
  <si>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</si>
  <si>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</si>
  <si>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</si>
  <si>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</si>
  <si>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</si>
  <si>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</si>
  <si>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</si>
  <si>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</si>
  <si>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</si>
  <si>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</si>
  <si>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</si>
  <si>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</si>
  <si>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</si>
  <si>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</si>
  <si>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</si>
  <si>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</si>
  <si>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</si>
  <si>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</si>
  <si>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</si>
  <si>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</si>
  <si>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</si>
  <si>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</si>
  <si>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</si>
  <si>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</si>
  <si>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</si>
  <si>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</si>
  <si>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</si>
  <si>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</si>
  <si>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</si>
  <si>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</si>
  <si>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</si>
  <si>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</si>
  <si>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</si>
  <si>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</si>
  <si>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</si>
  <si>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</si>
  <si>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</si>
  <si>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</si>
  <si>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</si>
  <si>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</si>
  <si>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</si>
  <si>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</si>
  <si>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</si>
  <si>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</si>
  <si>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</si>
  <si>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</si>
  <si>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</si>
  <si>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</si>
  <si>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</si>
  <si>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</si>
  <si>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</si>
  <si>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</si>
  <si>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</si>
  <si>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</si>
  <si>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</si>
  <si>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</si>
  <si>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</si>
  <si>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</si>
  <si>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</si>
  <si>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</si>
  <si>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</si>
  <si>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</si>
  <si>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</si>
  <si>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</si>
  <si>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</si>
  <si>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</si>
  <si>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</si>
  <si>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</si>
  <si>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</si>
  <si>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</si>
  <si>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</si>
  <si>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</si>
  <si>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</si>
  <si>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</si>
  <si>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</si>
  <si>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</si>
  <si>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</si>
  <si>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</si>
  <si>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</si>
  <si>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</si>
  <si>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</si>
  <si>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</si>
  <si>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</si>
  <si>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</si>
  <si>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</si>
  <si>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</si>
  <si>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</si>
  <si>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</si>
  <si>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</si>
  <si>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</si>
  <si>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</si>
  <si>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</si>
  <si>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</si>
  <si>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</si>
  <si>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</si>
  <si>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</si>
  <si>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</si>
  <si>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</si>
  <si>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</si>
  <si>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</si>
  <si>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</si>
  <si>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</si>
  <si>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</si>
  <si>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</si>
  <si>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</si>
  <si>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</si>
  <si>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</si>
  <si>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</si>
  <si>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</si>
  <si>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</si>
  <si>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</si>
  <si>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</si>
  <si>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</si>
  <si>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</si>
  <si>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</si>
  <si>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</si>
  <si>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</si>
  <si>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</si>
  <si>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</si>
  <si>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</si>
  <si>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</si>
  <si>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</si>
  <si>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</si>
  <si>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</si>
  <si>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</si>
  <si>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</si>
  <si>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</si>
  <si>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</si>
  <si>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</si>
  <si>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</si>
  <si>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</si>
  <si>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</si>
  <si>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</si>
  <si>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</si>
  <si>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</si>
  <si>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</si>
  <si>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</si>
  <si>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</si>
  <si>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</si>
  <si>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</si>
  <si>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</si>
  <si>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</si>
  <si>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</si>
  <si>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</si>
  <si>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</si>
  <si>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</si>
  <si>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</si>
  <si>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</si>
  <si>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</si>
  <si>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</si>
  <si>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</si>
  <si>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</si>
  <si>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</si>
  <si>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</si>
  <si>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</si>
  <si>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</si>
  <si>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</si>
  <si>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</si>
  <si>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</si>
  <si>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</si>
  <si>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</si>
  <si>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</si>
  <si>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</si>
  <si>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</si>
  <si>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</si>
  <si>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</si>
  <si>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</si>
  <si>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</si>
  <si>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</si>
  <si>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</si>
  <si>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</si>
  <si>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</si>
  <si>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</si>
  <si>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</si>
  <si>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</si>
  <si>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</si>
  <si>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</si>
  <si>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</si>
  <si>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</si>
  <si>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</si>
  <si>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</si>
  <si>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</si>
  <si>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</si>
  <si>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</si>
  <si>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</si>
  <si>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</si>
  <si>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</si>
  <si>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</si>
  <si>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</si>
  <si>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</si>
  <si>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</si>
  <si>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</si>
  <si>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</si>
  <si>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</si>
  <si>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</si>
  <si>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</si>
  <si>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</si>
  <si>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</si>
  <si>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</si>
  <si>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</si>
  <si>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</si>
  <si>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</si>
  <si>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</si>
  <si>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</si>
  <si>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</si>
  <si>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</si>
  <si>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</si>
  <si>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</si>
  <si>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</si>
  <si>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</si>
  <si>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</si>
  <si>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</si>
  <si>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</si>
  <si>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</si>
  <si>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</si>
  <si>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</si>
  <si>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</si>
  <si>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</si>
  <si>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</si>
  <si>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</si>
  <si>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</si>
  <si>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</si>
  <si>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</si>
  <si>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</si>
  <si>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</si>
  <si>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</si>
  <si>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</si>
  <si>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</si>
  <si>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</si>
  <si>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</si>
  <si>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</si>
  <si>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</si>
  <si>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</si>
  <si>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</si>
  <si>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</si>
  <si>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</si>
  <si>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</si>
  <si>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</si>
  <si>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</si>
  <si>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</si>
  <si>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</si>
  <si>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</si>
  <si>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</si>
  <si>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</si>
  <si>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</si>
  <si>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</si>
  <si>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</si>
  <si>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</si>
  <si>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</si>
  <si>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</si>
  <si>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</si>
  <si>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</si>
  <si>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</si>
  <si>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</si>
  <si>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</si>
  <si>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</si>
  <si>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</si>
  <si>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</si>
  <si>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</si>
  <si>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</si>
  <si>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</si>
  <si>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</si>
  <si>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</si>
  <si>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</si>
  <si>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</si>
  <si>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</si>
  <si>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</si>
  <si>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</si>
  <si>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</si>
  <si>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</si>
  <si>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</si>
  <si>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</si>
  <si>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</si>
  <si>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</si>
  <si>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</si>
  <si>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</si>
  <si>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</si>
  <si>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</si>
  <si>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</si>
  <si>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</si>
  <si>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</si>
  <si>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</si>
  <si>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</si>
  <si>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</si>
  <si>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</si>
  <si>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</si>
  <si>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</si>
  <si>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</si>
  <si>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</si>
  <si>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</si>
  <si>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</si>
  <si>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</si>
  <si>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</si>
  <si>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</si>
  <si>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</si>
  <si>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</si>
  <si>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</si>
  <si>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</si>
  <si>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</si>
  <si>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</si>
  <si>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</si>
  <si>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</si>
  <si>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</si>
  <si>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</si>
  <si>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</si>
  <si>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</si>
  <si>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</si>
  <si>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</si>
  <si>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</si>
  <si>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</si>
  <si>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</si>
  <si>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</si>
  <si>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</si>
  <si>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</si>
  <si>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</si>
  <si>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</si>
  <si>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</si>
  <si>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</si>
  <si>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</si>
  <si>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</si>
  <si>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</si>
  <si>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</si>
  <si>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</si>
  <si>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</si>
  <si>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</si>
  <si>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</si>
  <si>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</si>
  <si>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</si>
  <si>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</si>
  <si>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</si>
  <si>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</si>
  <si>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</si>
  <si>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</si>
  <si>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</si>
  <si>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</si>
  <si>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</si>
  <si>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</si>
  <si>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</si>
  <si>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</si>
  <si>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</si>
  <si>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</si>
  <si>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</si>
  <si>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</si>
  <si>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</si>
  <si>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</si>
  <si>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</si>
  <si>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</si>
  <si>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</si>
  <si>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</si>
  <si>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</si>
  <si>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</si>
  <si>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</si>
  <si>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</si>
  <si>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</si>
  <si>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</si>
  <si>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</si>
  <si>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</si>
  <si>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</si>
  <si>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</si>
  <si>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</si>
  <si>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</si>
  <si>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</si>
  <si>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</si>
  <si>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</si>
  <si>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</si>
  <si>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</si>
  <si>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</si>
  <si>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</si>
  <si>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</si>
  <si>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</si>
  <si>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</si>
  <si>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</si>
  <si>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</si>
  <si>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</si>
  <si>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</si>
  <si>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</si>
  <si>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</si>
  <si>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</si>
  <si>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</si>
  <si>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</si>
  <si>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</si>
  <si>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</si>
  <si>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</si>
  <si>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</si>
  <si>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</si>
  <si>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</si>
  <si>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</si>
  <si>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</si>
  <si>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</si>
  <si>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</si>
  <si>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</si>
  <si>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</si>
  <si>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</si>
  <si>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</si>
  <si>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</si>
  <si>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</si>
  <si>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</si>
  <si>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</si>
  <si>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</si>
  <si>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</si>
  <si>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</si>
  <si>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</si>
  <si>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</si>
  <si>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</si>
  <si>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</si>
  <si>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</si>
  <si>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</si>
  <si>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</si>
  <si>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</si>
  <si>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</si>
  <si>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</si>
  <si>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</si>
  <si>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</si>
  <si>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</si>
  <si>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</si>
  <si>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</si>
  <si>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</si>
  <si>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</si>
  <si>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</si>
  <si>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</si>
  <si>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</si>
  <si>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</si>
  <si>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</si>
  <si>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</si>
  <si>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</si>
  <si>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</si>
  <si>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</si>
  <si>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</si>
  <si>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</si>
  <si>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</si>
  <si>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</si>
  <si>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</si>
  <si>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</si>
  <si>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</si>
  <si>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</si>
  <si>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</si>
  <si>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</si>
  <si>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</si>
  <si>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</si>
  <si>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</si>
  <si>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</si>
  <si>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</si>
  <si>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</si>
  <si>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</si>
  <si>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</si>
  <si>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</si>
  <si>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</si>
  <si>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</si>
  <si>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</si>
  <si>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</si>
  <si>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</si>
  <si>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</si>
  <si>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</si>
  <si>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</si>
  <si>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</si>
  <si>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</si>
  <si>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</si>
  <si>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</si>
  <si>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</si>
  <si>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</si>
  <si>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</si>
  <si>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</si>
  <si>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</si>
  <si>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</si>
  <si>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</si>
  <si>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</si>
  <si>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</si>
  <si>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</si>
  <si>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</si>
  <si>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</si>
  <si>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</si>
  <si>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</si>
  <si>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</si>
  <si>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</si>
  <si>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</si>
  <si>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</si>
  <si>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</si>
  <si>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</si>
  <si>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</si>
  <si>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</si>
  <si>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</si>
  <si>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</si>
  <si>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</si>
  <si>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</si>
  <si>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</si>
  <si>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</si>
  <si>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</si>
  <si>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</si>
  <si>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</si>
  <si>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</si>
  <si>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</si>
  <si>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</si>
  <si>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</si>
  <si>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</si>
  <si>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</si>
  <si>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</si>
  <si>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</si>
  <si>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</si>
  <si>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</si>
  <si>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</si>
  <si>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</si>
  <si>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</si>
  <si>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</si>
  <si>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</si>
  <si>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</si>
  <si>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</si>
  <si>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</si>
  <si>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</si>
  <si>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</si>
  <si>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</si>
  <si>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</si>
  <si>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</si>
  <si>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</si>
  <si>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</si>
  <si>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</si>
  <si>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</si>
  <si>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</si>
  <si>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</si>
  <si>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</si>
  <si>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</si>
  <si>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</si>
  <si>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</si>
  <si>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</si>
  <si>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</si>
  <si>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</si>
  <si>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</si>
  <si>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</si>
  <si>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</si>
  <si>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</si>
  <si>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</si>
  <si>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</si>
  <si>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</si>
  <si>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</si>
  <si>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</si>
  <si>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</si>
  <si>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</si>
  <si>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</si>
  <si>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</si>
  <si>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</si>
  <si>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</si>
  <si>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</si>
  <si>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</si>
  <si>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</si>
  <si>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</si>
  <si>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</si>
  <si>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</si>
  <si>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</si>
  <si>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</si>
  <si>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</si>
  <si>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</si>
  <si>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</si>
  <si>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</si>
  <si>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</si>
  <si>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</si>
  <si>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</si>
  <si>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</si>
  <si>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</si>
  <si>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</si>
  <si>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</si>
  <si>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</si>
  <si>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</si>
  <si>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</si>
  <si>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</si>
  <si>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</si>
  <si>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</si>
  <si>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</si>
  <si>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</si>
  <si>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</si>
  <si>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</si>
  <si>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</si>
  <si>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</si>
  <si>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</si>
  <si>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</si>
  <si>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</si>
  <si>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</si>
  <si>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</si>
  <si>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</si>
  <si>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</si>
  <si>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</si>
  <si>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</si>
  <si>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</si>
  <si>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</si>
  <si>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</si>
  <si>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</si>
  <si>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</si>
  <si>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</si>
  <si>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</si>
  <si>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</si>
  <si>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</si>
  <si>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</si>
  <si>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</si>
  <si>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</si>
  <si>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</si>
  <si>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</si>
  <si>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</si>
  <si>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</si>
  <si>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</si>
  <si>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</si>
  <si>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</si>
  <si>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</si>
  <si>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</si>
  <si>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</si>
  <si>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</si>
  <si>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</si>
  <si>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</si>
  <si>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</si>
  <si>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</si>
  <si>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</si>
  <si>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</si>
  <si>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</si>
  <si>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</si>
  <si>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</si>
  <si>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</si>
  <si>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</si>
  <si>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</si>
  <si>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</si>
  <si>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</si>
  <si>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</si>
  <si>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</si>
  <si>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</si>
  <si>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</si>
  <si>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</si>
  <si>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</si>
  <si>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</si>
  <si>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</si>
  <si>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</si>
  <si>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</si>
  <si>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</si>
  <si>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</si>
  <si>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</si>
  <si>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</si>
  <si>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</si>
  <si>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</si>
  <si>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</si>
  <si>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</si>
  <si>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</si>
  <si>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</si>
  <si>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</si>
  <si>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</si>
  <si>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</si>
  <si>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</si>
  <si>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</si>
  <si>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</si>
  <si>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</si>
  <si>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</si>
  <si>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</si>
  <si>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</si>
  <si>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</si>
  <si>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</si>
  <si>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</si>
  <si>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</si>
  <si>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</si>
  <si>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</si>
  <si>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</si>
  <si>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</si>
  <si>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</si>
  <si>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</si>
  <si>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</si>
  <si>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</si>
  <si>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</si>
  <si>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</si>
  <si>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</si>
  <si>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</si>
  <si>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</si>
  <si>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</si>
  <si>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</si>
  <si>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</si>
  <si>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</si>
  <si>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</si>
  <si>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</si>
  <si>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</si>
  <si>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</si>
  <si>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</si>
  <si>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</si>
  <si>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</si>
  <si>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</si>
  <si>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</si>
  <si>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</si>
  <si>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</si>
  <si>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</si>
  <si>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</si>
  <si>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</si>
  <si>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</si>
  <si>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</si>
  <si>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</si>
  <si>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</si>
  <si>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</si>
  <si>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</si>
  <si>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</si>
  <si>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</si>
  <si>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</si>
  <si>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</si>
  <si>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</si>
  <si>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</si>
  <si>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</si>
  <si>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</si>
  <si>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</si>
  <si>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</si>
  <si>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</si>
  <si>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</si>
  <si>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</si>
  <si>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</si>
  <si>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</si>
  <si>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</si>
  <si>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</si>
  <si>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</si>
  <si>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</si>
  <si>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</si>
  <si>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</si>
  <si>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</si>
  <si>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</si>
  <si>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</si>
  <si>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</si>
  <si>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</si>
  <si>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</si>
  <si>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</si>
  <si>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</si>
  <si>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</si>
  <si>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</si>
  <si>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</si>
  <si>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</si>
  <si>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</si>
  <si>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</si>
  <si>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</si>
  <si>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</si>
  <si>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</si>
  <si>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</si>
  <si>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</si>
  <si>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</si>
  <si>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</si>
  <si>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</si>
  <si>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</si>
  <si>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</si>
  <si>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</si>
  <si>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</si>
  <si>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</si>
  <si>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</si>
  <si>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</si>
  <si>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</si>
  <si>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</si>
  <si>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</si>
  <si>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</si>
  <si>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</si>
  <si>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</si>
  <si>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</si>
  <si>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</si>
  <si>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</si>
  <si>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</si>
  <si>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</si>
  <si>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</si>
  <si>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</si>
  <si>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</si>
  <si>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</si>
  <si>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</si>
  <si>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</si>
  <si>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</si>
  <si>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</si>
  <si>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</si>
  <si>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</si>
  <si>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</si>
  <si>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</si>
  <si>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</si>
  <si>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</si>
  <si>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</si>
  <si>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</si>
  <si>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</si>
  <si>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</si>
  <si>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</si>
  <si>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</si>
  <si>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</si>
  <si>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</si>
  <si>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</si>
  <si>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</si>
  <si>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</si>
  <si>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</si>
  <si>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</si>
  <si>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</si>
  <si>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</si>
  <si>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</si>
  <si>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</si>
  <si>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</si>
  <si>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</si>
  <si>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</si>
  <si>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</si>
  <si>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</si>
  <si>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</si>
  <si>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</si>
  <si>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</si>
  <si>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</si>
  <si>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</si>
  <si>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</si>
  <si>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</si>
  <si>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</si>
  <si>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</si>
  <si>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</si>
  <si>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</si>
  <si>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</si>
  <si>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</si>
  <si>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</si>
  <si>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</si>
  <si>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</si>
  <si>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</si>
  <si>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</si>
  <si>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</si>
  <si>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</si>
  <si>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</si>
  <si>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</si>
  <si>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</si>
  <si>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</si>
  <si>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</si>
  <si>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</si>
  <si>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</si>
  <si>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</si>
  <si>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</si>
  <si>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</si>
  <si>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</si>
  <si>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</si>
  <si>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</si>
  <si>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</si>
  <si>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</si>
  <si>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</si>
  <si>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</si>
  <si>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</si>
  <si>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</si>
  <si>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</si>
  <si>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</si>
  <si>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</si>
  <si>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</si>
  <si>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</si>
  <si>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</si>
  <si>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</si>
  <si>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</si>
  <si>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</si>
  <si>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</si>
  <si>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</si>
  <si>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</si>
  <si>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</si>
  <si>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</si>
  <si>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</si>
  <si>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</si>
  <si>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</si>
  <si>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</si>
  <si>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</si>
  <si>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</si>
  <si>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</si>
  <si>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</si>
  <si>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</si>
  <si>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</si>
  <si>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</si>
  <si>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</si>
  <si>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</si>
  <si>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</si>
  <si>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</si>
  <si>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</si>
  <si>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</si>
  <si>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</si>
  <si>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</si>
  <si>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</si>
  <si>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</si>
  <si>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</si>
  <si>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</si>
  <si>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</si>
  <si>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</si>
  <si>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</si>
  <si>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</si>
  <si>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</si>
  <si>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</si>
  <si>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</si>
  <si>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</si>
  <si>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</si>
  <si>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</si>
  <si>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</si>
  <si>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</si>
  <si>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</si>
  <si>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</si>
  <si>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</si>
  <si>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</si>
  <si>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</si>
  <si>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</si>
  <si>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</si>
  <si>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</si>
  <si>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</si>
  <si>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</si>
  <si>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</si>
  <si>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</si>
  <si>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</si>
  <si>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</si>
  <si>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</si>
  <si>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</si>
  <si>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</si>
  <si>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</si>
  <si>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</si>
  <si>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</si>
  <si>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</si>
  <si>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</si>
  <si>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</si>
  <si>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</si>
  <si>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</si>
  <si>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</si>
  <si>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</si>
  <si>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</si>
  <si>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</si>
  <si>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</si>
  <si>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</si>
  <si>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</si>
  <si>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</si>
  <si>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</si>
  <si>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</si>
  <si>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</si>
  <si>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</si>
  <si>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</si>
  <si>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</si>
  <si>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</si>
  <si>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</si>
  <si>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</si>
  <si>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</si>
  <si>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</si>
  <si>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</si>
  <si>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</si>
  <si>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</si>
  <si>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</si>
  <si>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</si>
  <si>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</si>
  <si>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</si>
  <si>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</si>
  <si>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</si>
  <si>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</si>
  <si>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</si>
  <si>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</si>
  <si>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</si>
  <si>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</si>
  <si>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</si>
  <si>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</si>
  <si>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</si>
  <si>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</si>
  <si>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</si>
  <si>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</si>
  <si>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</si>
  <si>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</si>
  <si>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</si>
  <si>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</si>
  <si>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</si>
  <si>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</si>
  <si>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</si>
  <si>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</si>
  <si>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</si>
  <si>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</si>
  <si>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</si>
  <si>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</si>
  <si>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</si>
  <si>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</si>
  <si>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</si>
  <si>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</si>
  <si>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</si>
  <si>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</si>
  <si>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</si>
  <si>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</si>
  <si>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</si>
  <si>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</si>
  <si>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</si>
  <si>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</si>
  <si>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</si>
  <si>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</si>
  <si>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</si>
  <si>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</si>
  <si>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</si>
  <si>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</si>
  <si>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</si>
  <si>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</si>
  <si>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</si>
  <si>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</si>
  <si>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</si>
  <si>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</si>
  <si>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</si>
  <si>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</si>
  <si>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</si>
  <si>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</si>
  <si>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</si>
  <si>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</si>
  <si>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</si>
  <si>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</si>
  <si>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</si>
  <si>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</si>
  <si>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</si>
  <si>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</si>
  <si>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</si>
  <si>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</si>
  <si>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</si>
  <si>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</si>
  <si>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</si>
  <si>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</si>
  <si>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</si>
  <si>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</si>
  <si>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</si>
  <si>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</si>
  <si>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</si>
  <si>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</si>
  <si>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</si>
  <si>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</si>
  <si>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</si>
  <si>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</si>
  <si>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</si>
  <si>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</si>
  <si>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</si>
  <si>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</si>
  <si>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</si>
  <si>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</si>
  <si>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</si>
  <si>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</si>
  <si>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</si>
  <si>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</si>
  <si>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</si>
  <si>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</si>
  <si>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</si>
  <si>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</si>
  <si>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</si>
  <si>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</si>
  <si>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</si>
  <si>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</si>
  <si>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</si>
  <si>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</si>
  <si>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</si>
  <si>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</si>
  <si>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</si>
  <si>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</si>
  <si>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</si>
  <si>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</si>
  <si>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</si>
  <si>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</si>
  <si>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</si>
  <si>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</si>
  <si>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</si>
  <si>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</si>
  <si>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</si>
  <si>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</si>
  <si>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</si>
  <si>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</si>
  <si>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</si>
  <si>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</si>
  <si>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</si>
  <si>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</si>
  <si>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</si>
  <si>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</si>
  <si>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</si>
  <si>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</si>
  <si>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</si>
  <si>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</si>
  <si>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</si>
  <si>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</si>
  <si>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</si>
  <si>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</si>
  <si>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</si>
  <si>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</si>
  <si>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</si>
  <si>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</si>
  <si>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</si>
  <si>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</si>
  <si>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</si>
  <si>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</si>
  <si>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</si>
  <si>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</si>
  <si>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</si>
  <si>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</si>
  <si>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</si>
  <si>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</si>
  <si>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</si>
  <si>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</si>
  <si>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</si>
  <si>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</si>
  <si>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</si>
  <si>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</si>
  <si>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</si>
  <si>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</si>
  <si>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</si>
  <si>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</si>
  <si>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</si>
  <si>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</si>
  <si>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</si>
  <si>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</si>
  <si>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</si>
  <si>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</si>
  <si>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</si>
  <si>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</si>
  <si>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</si>
  <si>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</si>
  <si>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</si>
  <si>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</si>
  <si>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</si>
  <si>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</si>
  <si>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</si>
  <si>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</si>
  <si>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</si>
  <si>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</si>
  <si>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</si>
  <si>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</si>
  <si>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</si>
  <si>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</si>
  <si>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</si>
  <si>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</si>
  <si>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</si>
  <si>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</si>
  <si>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</si>
  <si>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</si>
  <si>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</si>
  <si>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</si>
  <si>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</si>
  <si>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</si>
  <si>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</si>
  <si>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</si>
  <si>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</si>
  <si>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</si>
  <si>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</si>
  <si>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</si>
  <si>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</si>
  <si>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</si>
  <si>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</si>
  <si>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</si>
  <si>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</si>
  <si>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</si>
  <si>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</si>
  <si>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</si>
  <si>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</si>
  <si>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</si>
  <si>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</si>
  <si>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</si>
  <si>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</si>
  <si>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</si>
  <si>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</si>
  <si>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</si>
  <si>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</si>
  <si>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</si>
  <si>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</si>
  <si>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</si>
  <si>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</si>
  <si>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</si>
  <si>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</si>
  <si>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</si>
  <si>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</si>
  <si>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</si>
  <si>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</si>
  <si>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</si>
  <si>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</si>
  <si>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</si>
  <si>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</si>
  <si>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</si>
  <si>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</si>
  <si>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</si>
  <si>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</si>
  <si>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</si>
  <si>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</si>
  <si>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</si>
  <si>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</si>
  <si>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</si>
  <si>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</si>
  <si>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</si>
  <si>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</si>
  <si>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</si>
  <si>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</si>
  <si>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</si>
  <si>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</si>
  <si>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</si>
  <si>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</si>
  <si>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</si>
  <si>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</si>
  <si>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</si>
  <si>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</si>
  <si>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</si>
  <si>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</si>
  <si>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</si>
  <si>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</si>
  <si>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</si>
  <si>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</si>
  <si>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</si>
  <si>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</si>
  <si>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</si>
  <si>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</si>
  <si>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</si>
  <si>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</si>
  <si>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</si>
  <si>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</si>
  <si>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</si>
  <si>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</si>
  <si>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</si>
  <si>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</si>
  <si>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</si>
  <si>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</si>
  <si>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</si>
  <si>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</si>
  <si>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</si>
  <si>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</si>
  <si>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</si>
  <si>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</si>
  <si>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</si>
  <si>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</si>
  <si>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</si>
  <si>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</si>
  <si>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</si>
  <si>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</si>
  <si>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</si>
  <si>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</si>
  <si>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</si>
  <si>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</si>
  <si>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</si>
  <si>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</si>
  <si>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</si>
  <si>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</si>
  <si>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</si>
  <si>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</si>
  <si>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</si>
  <si>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</si>
  <si>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</si>
  <si>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</si>
  <si>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</si>
  <si>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</si>
  <si>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</si>
  <si>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</si>
  <si>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</si>
  <si>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</si>
  <si>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</si>
  <si>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</si>
  <si>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</si>
  <si>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</si>
  <si>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</si>
  <si>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</si>
  <si>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</si>
  <si>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</si>
  <si>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</si>
  <si>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</si>
  <si>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</si>
  <si>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</si>
  <si>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</si>
  <si>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</si>
  <si>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</si>
  <si>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</si>
  <si>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</si>
  <si>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</si>
  <si>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</si>
  <si>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</si>
  <si>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</si>
  <si>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</si>
  <si>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</si>
  <si>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</si>
  <si>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</si>
  <si>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</si>
  <si>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</si>
  <si>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</si>
  <si>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</si>
  <si>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</si>
  <si>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</si>
  <si>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</si>
  <si>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</si>
  <si>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</si>
  <si>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</si>
  <si>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</si>
  <si>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</si>
  <si>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</si>
  <si>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</si>
  <si>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</si>
  <si>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</si>
  <si>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</si>
  <si>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</si>
  <si>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</si>
  <si>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</si>
  <si>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</si>
  <si>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</si>
  <si>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</si>
  <si>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</si>
  <si>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</si>
  <si>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</si>
  <si>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</si>
  <si>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</si>
  <si>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</si>
  <si>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</si>
  <si>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</si>
  <si>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</si>
  <si>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</si>
  <si>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</si>
  <si>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</si>
  <si>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</si>
  <si>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</si>
  <si>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</si>
  <si>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</si>
  <si>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</si>
  <si>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</si>
  <si>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</si>
  <si>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</si>
  <si>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</si>
  <si>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</si>
  <si>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</si>
  <si>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</si>
  <si>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</si>
  <si>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</si>
  <si>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</si>
  <si>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</si>
  <si>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</si>
  <si>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</si>
  <si>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</si>
  <si>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</si>
  <si>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</si>
  <si>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</si>
  <si>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</si>
  <si>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</si>
  <si>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</si>
  <si>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</si>
  <si>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</si>
  <si>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</si>
  <si>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</si>
  <si>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</si>
  <si>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</si>
  <si>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</si>
  <si>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</si>
  <si>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</si>
  <si>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</si>
  <si>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</si>
  <si>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</si>
  <si>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</si>
  <si>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</si>
  <si>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</si>
  <si>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</si>
  <si>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</si>
  <si>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</si>
  <si>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</si>
  <si>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</si>
  <si>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</si>
  <si>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</si>
  <si>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</si>
  <si>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</si>
  <si>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</si>
  <si>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</si>
  <si>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</si>
  <si>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</si>
  <si>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</si>
  <si>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</si>
  <si>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</si>
  <si>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</si>
  <si>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</si>
  <si>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</si>
  <si>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</si>
  <si>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</si>
  <si>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</si>
  <si>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</si>
  <si>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</si>
  <si>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</si>
  <si>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</si>
  <si>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</si>
  <si>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</si>
  <si>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</si>
  <si>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</si>
  <si>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</si>
  <si>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</si>
  <si>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</si>
  <si>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</si>
  <si>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</si>
  <si>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</si>
  <si>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</si>
  <si>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</si>
  <si>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</si>
  <si>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</si>
  <si>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</si>
  <si>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</si>
  <si>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</si>
  <si>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</si>
  <si>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</si>
  <si>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</si>
  <si>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</si>
  <si>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</si>
  <si>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</si>
  <si>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</si>
  <si>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</si>
  <si>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</si>
  <si>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</si>
  <si>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</si>
  <si>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</si>
  <si>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</si>
  <si>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</si>
  <si>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</si>
  <si>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</si>
  <si>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</si>
  <si>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</si>
  <si>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</si>
  <si>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</si>
  <si>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</si>
  <si>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</si>
  <si>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</si>
  <si>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</si>
  <si>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</si>
  <si>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</si>
  <si>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</si>
  <si>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</si>
  <si>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</si>
  <si>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</si>
  <si>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</si>
  <si>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</si>
  <si>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</si>
  <si>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</si>
  <si>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</si>
  <si>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</si>
  <si>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</si>
  <si>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</si>
  <si>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</si>
  <si>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</si>
  <si>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</si>
  <si>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</si>
  <si>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</si>
  <si>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</si>
  <si>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</si>
  <si>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</si>
  <si>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</si>
  <si>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</si>
  <si>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</si>
  <si>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</si>
  <si>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</si>
  <si>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</si>
  <si>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</si>
  <si>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</si>
  <si>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</si>
  <si>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</si>
  <si>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</si>
  <si>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</si>
  <si>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</si>
  <si>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</si>
  <si>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</si>
  <si>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</si>
  <si>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</si>
  <si>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</si>
  <si>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</si>
  <si>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</si>
  <si>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</si>
  <si>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</si>
  <si>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</si>
  <si>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</si>
  <si>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</si>
  <si>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</si>
  <si>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</si>
  <si>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</si>
  <si>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</si>
  <si>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</si>
  <si>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</si>
  <si>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</si>
  <si>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</si>
  <si>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</si>
  <si>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</si>
  <si>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</si>
  <si>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</si>
  <si>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</si>
  <si>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</si>
  <si>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</si>
  <si>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</si>
  <si>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</si>
  <si>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</si>
  <si>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</si>
  <si>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</si>
  <si>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</si>
  <si>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</si>
  <si>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</si>
  <si>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</si>
  <si>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</si>
  <si>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</si>
  <si>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</si>
  <si>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</si>
  <si>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</si>
  <si>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</si>
  <si>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</si>
  <si>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</si>
  <si>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</si>
  <si>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</si>
  <si>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</si>
  <si>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</si>
  <si>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</si>
  <si>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</si>
  <si>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</si>
  <si>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</si>
  <si>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</si>
  <si>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</si>
  <si>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</si>
  <si>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</si>
  <si>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</si>
  <si>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</si>
  <si>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</si>
  <si>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</si>
  <si>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</si>
  <si>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</si>
  <si>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</si>
  <si>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</si>
  <si>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</si>
  <si>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</si>
  <si>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</si>
  <si>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</si>
  <si>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</si>
  <si>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</si>
  <si>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</si>
  <si>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</si>
  <si>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</si>
  <si>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</si>
  <si>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</si>
  <si>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</si>
  <si>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</si>
  <si>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</si>
  <si>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</si>
  <si>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</si>
  <si>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</si>
  <si>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</si>
  <si>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</si>
  <si>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</si>
  <si>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</si>
  <si>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</si>
  <si>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</si>
  <si>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</si>
  <si>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</si>
  <si>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</si>
  <si>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</si>
  <si>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</si>
  <si>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</si>
  <si>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</si>
  <si>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</si>
  <si>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</si>
  <si>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</si>
  <si>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</si>
  <si>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</si>
  <si>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</si>
  <si>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</si>
  <si>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</si>
  <si>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</si>
  <si>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</si>
  <si>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</si>
  <si>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</si>
  <si>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</si>
  <si>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</si>
  <si>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</si>
  <si>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</si>
  <si>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</si>
  <si>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</si>
  <si>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</si>
  <si>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</si>
  <si>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</si>
  <si>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</si>
  <si>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</si>
  <si>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</si>
  <si>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</si>
  <si>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</si>
  <si>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</si>
  <si>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</si>
  <si>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</si>
  <si>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</si>
  <si>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</si>
  <si>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</si>
  <si>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</si>
  <si>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</si>
  <si>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</si>
  <si>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</si>
  <si>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</si>
  <si>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</si>
  <si>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</si>
  <si>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</si>
  <si>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</si>
  <si>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</si>
  <si>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</si>
  <si>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</si>
  <si>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</si>
  <si>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</si>
  <si>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</si>
  <si>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</si>
  <si>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</si>
  <si>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</si>
  <si>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</si>
  <si>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</si>
  <si>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</si>
  <si>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</si>
  <si>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</si>
  <si>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</si>
  <si>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</si>
  <si>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</si>
  <si>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</si>
  <si>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</si>
  <si>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</si>
  <si>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</si>
  <si>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</si>
  <si>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</si>
  <si>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</si>
  <si>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</si>
  <si>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</si>
  <si>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</si>
  <si>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</si>
  <si>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</si>
  <si>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</si>
  <si>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</si>
  <si>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</si>
  <si>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</si>
  <si>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</si>
  <si>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</si>
  <si>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</si>
  <si>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</si>
  <si>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</si>
  <si>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</si>
  <si>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</si>
  <si>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</si>
  <si>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</si>
  <si>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</si>
  <si>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</si>
  <si>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</si>
  <si>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</si>
  <si>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</si>
  <si>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</si>
  <si>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</si>
  <si>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</si>
  <si>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</si>
  <si>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</si>
  <si>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</si>
  <si>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</si>
  <si>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</si>
  <si>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</si>
  <si>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</si>
  <si>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</si>
  <si>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</si>
  <si>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</si>
  <si>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</si>
  <si>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</si>
  <si>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</si>
  <si>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</si>
  <si>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</si>
  <si>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</si>
  <si>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</si>
  <si>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</si>
  <si>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</si>
  <si>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</si>
  <si>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</si>
  <si>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</si>
  <si>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</si>
  <si>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</si>
  <si>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</si>
  <si>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</si>
  <si>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</si>
  <si>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</si>
  <si>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</si>
  <si>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</si>
  <si>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</si>
  <si>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</si>
  <si>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</si>
  <si>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</si>
  <si>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</si>
  <si>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</si>
  <si>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</si>
  <si>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</si>
  <si>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</si>
  <si>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</si>
  <si>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</si>
  <si>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</si>
  <si>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</si>
  <si>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</si>
  <si>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</si>
  <si>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</si>
  <si>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</si>
  <si>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</si>
  <si>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</si>
  <si>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</si>
  <si>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</si>
  <si>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</si>
  <si>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</si>
  <si>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</si>
  <si>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</si>
  <si>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</si>
  <si>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</si>
  <si>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</si>
  <si>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</si>
  <si>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</si>
  <si>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</si>
  <si>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</si>
  <si>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</si>
  <si>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</si>
  <si>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</si>
  <si>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</si>
  <si>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</si>
  <si>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</si>
  <si>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</si>
  <si>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</si>
  <si>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</si>
  <si>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</si>
  <si>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</si>
  <si>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</si>
  <si>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</si>
  <si>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</si>
  <si>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</si>
  <si>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</si>
  <si>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</si>
  <si>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</si>
  <si>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</si>
  <si>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</si>
  <si>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</si>
  <si>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</si>
  <si>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</si>
  <si>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</si>
  <si>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</si>
  <si>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</si>
  <si>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</si>
  <si>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</si>
  <si>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</si>
  <si>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</si>
  <si>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</si>
  <si>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</si>
  <si>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</si>
  <si>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</si>
  <si>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</si>
  <si>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</si>
  <si>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</si>
  <si>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</si>
  <si>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</si>
  <si>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</si>
  <si>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</si>
  <si>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</si>
  <si>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</si>
  <si>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</si>
  <si>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</si>
  <si>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</si>
  <si>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</si>
  <si>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</si>
  <si>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</si>
  <si>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</si>
  <si>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</si>
  <si>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</si>
  <si>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</si>
  <si>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</si>
  <si>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</si>
  <si>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</si>
  <si>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</si>
  <si>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</si>
  <si>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</si>
  <si>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</si>
  <si>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</si>
  <si>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</si>
  <si>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</si>
  <si>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</si>
  <si>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</si>
  <si>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</si>
  <si>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</si>
  <si>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</si>
  <si>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</si>
  <si>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</si>
  <si>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</si>
  <si>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</si>
  <si>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</si>
  <si>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</si>
  <si>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</si>
  <si>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</si>
  <si>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</si>
  <si>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</si>
  <si>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</si>
  <si>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</si>
  <si>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</si>
  <si>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</si>
  <si>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</si>
  <si>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</si>
  <si>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</si>
  <si>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</si>
  <si>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</si>
  <si>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</si>
  <si>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</si>
  <si>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</si>
  <si>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</si>
  <si>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</si>
  <si>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</si>
  <si>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</si>
  <si>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</si>
  <si>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</si>
  <si>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</si>
  <si>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</si>
  <si>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</si>
  <si>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</si>
  <si>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</si>
  <si>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</si>
  <si>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</si>
  <si>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</si>
  <si>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</si>
  <si>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</si>
  <si>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</si>
  <si>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</si>
  <si>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</si>
  <si>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</si>
  <si>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</si>
  <si>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</si>
  <si>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</si>
  <si>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</si>
  <si>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</si>
  <si>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</si>
  <si>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</si>
  <si>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</si>
  <si>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</si>
  <si>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</si>
  <si>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</si>
  <si>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</si>
  <si>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</si>
  <si>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</si>
  <si>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</si>
  <si>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</si>
  <si>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</si>
  <si>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</si>
  <si>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</si>
  <si>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</si>
  <si>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</si>
  <si>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</si>
  <si>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</si>
  <si>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</si>
  <si>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</si>
  <si>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</si>
  <si>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</si>
  <si>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</si>
  <si>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</si>
  <si>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</si>
  <si>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</si>
  <si>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</si>
  <si>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</si>
  <si>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</si>
  <si>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</si>
  <si>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</si>
  <si>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</si>
  <si>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</si>
  <si>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</si>
  <si>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</si>
  <si>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</si>
  <si>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</si>
  <si>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</si>
  <si>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</si>
  <si>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</si>
  <si>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</si>
  <si>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</si>
  <si>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</si>
  <si>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</si>
  <si>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</si>
  <si>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</si>
  <si>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</si>
  <si>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</si>
  <si>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</si>
  <si>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</si>
  <si>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</si>
  <si>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</si>
  <si>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</si>
  <si>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</si>
  <si>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</si>
  <si>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</si>
  <si>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</si>
  <si>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</si>
  <si>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</si>
  <si>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</si>
  <si>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</si>
  <si>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</si>
  <si>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</si>
  <si>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</si>
  <si>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</si>
  <si>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</si>
  <si>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</si>
  <si>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</si>
  <si>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</si>
  <si>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</si>
  <si>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</si>
  <si>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</si>
  <si>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</si>
  <si>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</si>
  <si>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</si>
  <si>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</si>
  <si>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</si>
  <si>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</si>
  <si>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</si>
  <si>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</si>
  <si>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</si>
  <si>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</si>
  <si>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</si>
  <si>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</si>
  <si>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</si>
  <si>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</si>
  <si>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</si>
  <si>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</si>
  <si>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</si>
  <si>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</si>
  <si>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</si>
  <si>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</si>
  <si>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</si>
  <si>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</si>
  <si>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</si>
  <si>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</si>
  <si>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</si>
  <si>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</si>
  <si>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</si>
  <si>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</si>
  <si>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</si>
  <si>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</si>
  <si>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</si>
  <si>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</si>
  <si>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</si>
  <si>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</si>
  <si>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</si>
  <si>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</si>
  <si>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</si>
  <si>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</si>
  <si>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</si>
  <si>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</si>
  <si>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</si>
  <si>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</si>
  <si>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</si>
  <si>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</si>
  <si>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</si>
  <si>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</si>
  <si>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</si>
  <si>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</si>
  <si>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</si>
  <si>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</si>
  <si>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</si>
  <si>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</si>
  <si>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</si>
  <si>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</si>
  <si>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</si>
  <si>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</si>
  <si>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</si>
  <si>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</si>
  <si>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</si>
  <si>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</si>
  <si>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</si>
  <si>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</si>
  <si>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</si>
  <si>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</si>
  <si>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</si>
  <si>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</si>
  <si>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</si>
  <si>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</si>
  <si>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</si>
  <si>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</si>
  <si>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</si>
  <si>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</si>
  <si>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</si>
  <si>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</si>
  <si>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</si>
  <si>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</si>
  <si>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</si>
  <si>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</si>
  <si>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</si>
  <si>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</si>
  <si>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</si>
  <si>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</si>
  <si>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</si>
  <si>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</si>
  <si>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</si>
  <si>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</si>
  <si>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</si>
  <si>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</si>
  <si>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</si>
  <si>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</si>
  <si>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</si>
  <si>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</si>
  <si>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</si>
  <si>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</si>
  <si>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</si>
  <si>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</si>
  <si>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</si>
  <si>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</si>
  <si>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</si>
  <si>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</si>
  <si>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</si>
  <si>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</si>
  <si>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</si>
  <si>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</si>
  <si>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</si>
  <si>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</si>
  <si>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</si>
  <si>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</si>
  <si>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</si>
  <si>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</si>
  <si>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</si>
  <si>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</si>
  <si>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</si>
  <si>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</si>
  <si>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</si>
  <si>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</si>
  <si>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</si>
  <si>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</si>
  <si>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</si>
  <si>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</si>
  <si>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</si>
  <si>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</si>
  <si>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</si>
  <si>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</si>
  <si>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</si>
  <si>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</si>
  <si>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</si>
  <si>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</si>
  <si>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</si>
  <si>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</si>
  <si>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</si>
  <si>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</si>
  <si>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</si>
  <si>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</si>
  <si>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</si>
  <si>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</si>
  <si>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</si>
  <si>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</si>
  <si>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</si>
  <si>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</si>
  <si>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</si>
  <si>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</si>
  <si>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</si>
  <si>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</si>
  <si>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</si>
  <si>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</si>
  <si>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</si>
  <si>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</si>
  <si>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</si>
  <si>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</si>
  <si>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</si>
  <si>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</si>
  <si>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</si>
  <si>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</si>
  <si>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</si>
  <si>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</si>
  <si>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</si>
  <si>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</si>
  <si>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</si>
  <si>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</si>
  <si>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</si>
  <si>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</si>
  <si>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</si>
  <si>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</si>
  <si>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</si>
  <si>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</si>
  <si>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</si>
  <si>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</si>
  <si>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</si>
  <si>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</si>
  <si>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</si>
  <si>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</si>
  <si>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</si>
  <si>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</si>
  <si>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</si>
  <si>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</si>
  <si>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</si>
  <si>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</si>
  <si>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</si>
  <si>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</si>
  <si>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</si>
  <si>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</si>
  <si>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</si>
  <si>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</si>
  <si>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</si>
  <si>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</si>
  <si>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</si>
  <si>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</si>
  <si>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</si>
  <si>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</si>
  <si>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</si>
  <si>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</si>
  <si>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</si>
  <si>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</si>
  <si>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</si>
  <si>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</si>
  <si>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</si>
  <si>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</si>
  <si>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</si>
  <si>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</si>
  <si>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</si>
  <si>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</si>
  <si>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</si>
  <si>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</si>
  <si>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</si>
  <si>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</si>
  <si>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</si>
  <si>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</si>
  <si>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</si>
  <si>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</si>
  <si>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</si>
  <si>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</si>
  <si>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</si>
  <si>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</si>
  <si>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</si>
  <si>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</si>
  <si>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</si>
  <si>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</si>
  <si>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</si>
  <si>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</si>
  <si>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</si>
  <si>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</si>
  <si>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</si>
  <si>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</si>
  <si>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</si>
  <si>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</si>
  <si>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</si>
  <si>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</si>
  <si>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</si>
  <si>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</si>
  <si>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</si>
  <si>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</si>
  <si>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</si>
  <si>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</si>
  <si>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</si>
  <si>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</si>
  <si>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</si>
  <si>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</si>
  <si>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</si>
  <si>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</si>
  <si>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</si>
  <si>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</si>
  <si>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</si>
  <si>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</si>
  <si>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</si>
  <si>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</si>
  <si>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</si>
  <si>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</si>
  <si>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</si>
  <si>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</si>
  <si>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</si>
  <si>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</si>
  <si>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</si>
  <si>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</si>
  <si>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</si>
  <si>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</si>
  <si>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</si>
  <si>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</si>
  <si>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</si>
  <si>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</si>
  <si>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</si>
  <si>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</si>
  <si>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</si>
  <si>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</si>
  <si>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</si>
  <si>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</si>
  <si>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</si>
  <si>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</si>
  <si>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</si>
  <si>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</si>
  <si>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</si>
  <si>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</si>
  <si>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</si>
  <si>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</si>
  <si>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</si>
  <si>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</si>
  <si>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</si>
  <si>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</si>
  <si>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</si>
  <si>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</si>
  <si>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</si>
  <si>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</si>
  <si>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</si>
  <si>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</si>
  <si>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</si>
  <si>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</si>
  <si>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</si>
  <si>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</si>
  <si>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</si>
  <si>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</si>
  <si>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</si>
  <si>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</si>
  <si>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</si>
  <si>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</si>
  <si>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</si>
  <si>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</si>
  <si>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</si>
  <si>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</si>
  <si>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</si>
  <si>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</si>
  <si>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</si>
  <si>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</si>
  <si>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</si>
  <si>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</si>
  <si>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</si>
  <si>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</si>
  <si>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</si>
  <si>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</si>
  <si>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</si>
  <si>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</si>
  <si>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</si>
  <si>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</si>
  <si>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</si>
  <si>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</si>
  <si>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</si>
  <si>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</si>
  <si>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</si>
  <si>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</si>
  <si>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</si>
  <si>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</si>
  <si>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</si>
  <si>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</si>
  <si>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</si>
  <si>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</si>
  <si>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</si>
  <si>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</si>
  <si>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</si>
  <si>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</si>
  <si>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</si>
  <si>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</si>
  <si>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</si>
  <si>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</si>
  <si>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</si>
  <si>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</si>
  <si>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</si>
  <si>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</si>
  <si>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</si>
  <si>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</si>
  <si>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</si>
  <si>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</si>
  <si>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</si>
  <si>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</si>
  <si>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</si>
  <si>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</si>
  <si>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</si>
  <si>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</si>
  <si>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</si>
  <si>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</si>
  <si>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</si>
  <si>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</si>
  <si>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</si>
  <si>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</si>
  <si>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</si>
  <si>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</si>
  <si>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</si>
  <si>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</si>
  <si>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</si>
  <si>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</si>
  <si>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</si>
  <si>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</si>
  <si>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</si>
  <si>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</si>
  <si>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</si>
  <si>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</si>
  <si>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</si>
  <si>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</si>
  <si>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</si>
  <si>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</si>
  <si>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</si>
  <si>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</si>
  <si>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</si>
  <si>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</si>
  <si>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</si>
  <si>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</si>
  <si>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</si>
  <si>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</si>
  <si>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</si>
  <si>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</si>
  <si>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</si>
  <si>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</si>
  <si>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</si>
  <si>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</si>
  <si>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</si>
  <si>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</si>
  <si>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</si>
  <si>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</si>
  <si>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</si>
  <si>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</si>
  <si>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</si>
  <si>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</si>
  <si>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</si>
  <si>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</si>
  <si>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</si>
  <si>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</si>
  <si>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</si>
  <si>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</si>
  <si>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</si>
  <si>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</si>
  <si>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</si>
  <si>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</si>
  <si>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</si>
  <si>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</si>
  <si>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</si>
  <si>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</si>
  <si>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</si>
  <si>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</si>
  <si>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</si>
  <si>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</si>
  <si>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</si>
  <si>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</si>
  <si>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</si>
  <si>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</si>
  <si>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</si>
  <si>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</si>
  <si>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</si>
  <si>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</si>
  <si>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</si>
  <si>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</si>
  <si>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</si>
  <si>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</si>
  <si>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</si>
  <si>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</si>
  <si>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</si>
  <si>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</si>
  <si>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</si>
  <si>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</si>
  <si>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</si>
  <si>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</si>
  <si>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</si>
  <si>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</si>
  <si>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</si>
  <si>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</si>
  <si>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</si>
  <si>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</si>
  <si>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</si>
  <si>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</si>
  <si>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</si>
  <si>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</si>
  <si>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</si>
  <si>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</si>
  <si>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</si>
  <si>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</si>
  <si>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</si>
  <si>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</si>
  <si>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</si>
  <si>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</si>
  <si>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</si>
  <si>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</si>
  <si>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</si>
  <si>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</si>
  <si>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</si>
  <si>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</si>
  <si>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</si>
  <si>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</si>
  <si>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</si>
  <si>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</si>
  <si>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</si>
  <si>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</si>
  <si>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</si>
  <si>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</si>
  <si>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</si>
  <si>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</si>
  <si>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</si>
  <si>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</si>
  <si>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</si>
  <si>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</si>
  <si>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</si>
  <si>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</si>
  <si>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</si>
  <si>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</si>
  <si>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</si>
  <si>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</si>
  <si>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</si>
  <si>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</si>
  <si>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</si>
  <si>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</si>
  <si>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</si>
  <si>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</si>
  <si>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</si>
  <si>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</si>
  <si>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</si>
  <si>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</si>
  <si>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</si>
  <si>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</si>
  <si>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</si>
  <si>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</si>
  <si>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</si>
  <si>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</si>
  <si>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</si>
  <si>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</si>
  <si>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</si>
  <si>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</si>
  <si>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</si>
  <si>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</si>
  <si>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</si>
  <si>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</si>
  <si>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</si>
  <si>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</si>
  <si>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</si>
  <si>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</si>
  <si>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</si>
  <si>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</si>
  <si>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</si>
  <si>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</si>
  <si>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</si>
  <si>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</si>
  <si>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</si>
  <si>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</si>
  <si>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</si>
  <si>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</si>
  <si>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</si>
  <si>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</si>
  <si>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</si>
  <si>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</si>
  <si>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</si>
  <si>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</si>
  <si>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</si>
  <si>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</si>
  <si>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</si>
  <si>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</si>
  <si>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</si>
  <si>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</si>
  <si>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</si>
  <si>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</si>
  <si>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</si>
  <si>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</si>
  <si>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</si>
  <si>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</si>
  <si>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</si>
  <si>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</si>
  <si>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</si>
  <si>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</si>
  <si>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</si>
  <si>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</si>
  <si>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</si>
  <si>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</si>
  <si>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</si>
  <si>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</si>
  <si>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</si>
  <si>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</si>
  <si>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</si>
  <si>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</si>
  <si>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</si>
  <si>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</si>
  <si>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</si>
  <si>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</si>
  <si>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</si>
  <si>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</si>
  <si>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</si>
  <si>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</si>
  <si>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</si>
  <si>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</si>
  <si>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</si>
  <si>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</si>
  <si>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</si>
  <si>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</si>
  <si>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</si>
  <si>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</si>
  <si>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</si>
  <si>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</si>
  <si>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</si>
  <si>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</si>
  <si>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</si>
  <si>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</si>
  <si>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</si>
  <si>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</si>
  <si>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</si>
  <si>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</si>
  <si>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</si>
  <si>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</si>
  <si>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</si>
  <si>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</si>
  <si>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</si>
  <si>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</si>
  <si>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</si>
  <si>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</si>
  <si>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</si>
  <si>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</si>
  <si>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</si>
  <si>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</si>
  <si>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</si>
  <si>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</si>
  <si>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</si>
  <si>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</si>
  <si>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</si>
  <si>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</si>
  <si>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</si>
  <si>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</si>
  <si>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</si>
  <si>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</si>
  <si>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</si>
  <si>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</si>
  <si>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</si>
  <si>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</si>
  <si>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</si>
  <si>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</si>
  <si>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</si>
  <si>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</si>
  <si>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</si>
  <si>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</si>
  <si>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</si>
  <si>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</si>
  <si>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</si>
  <si>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</si>
  <si>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</si>
  <si>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</si>
  <si>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</si>
  <si>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</si>
  <si>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</si>
  <si>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</si>
  <si>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</si>
  <si>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</si>
  <si>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</si>
  <si>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</si>
  <si>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</si>
  <si>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</si>
  <si>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</si>
  <si>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</si>
  <si>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</si>
  <si>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</si>
  <si>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</si>
  <si>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</si>
  <si>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</si>
  <si>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</si>
  <si>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</si>
  <si>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</si>
  <si>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</si>
  <si>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</si>
  <si>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</si>
  <si>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</si>
  <si>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</si>
  <si>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</si>
  <si>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</si>
  <si>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</si>
  <si>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</si>
  <si>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</si>
  <si>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</si>
  <si>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</si>
  <si>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</si>
  <si>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</si>
  <si>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</si>
  <si>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</si>
  <si>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</si>
  <si>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</si>
  <si>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</si>
  <si>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</si>
  <si>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</si>
  <si>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</si>
  <si>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</si>
  <si>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</si>
  <si>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</si>
  <si>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</si>
  <si>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</si>
  <si>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</si>
  <si>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</si>
  <si>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</si>
  <si>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</si>
  <si>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</si>
  <si>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</si>
  <si>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</si>
  <si>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</si>
  <si>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</si>
  <si>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</si>
  <si>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</si>
  <si>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</si>
  <si>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</si>
  <si>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</si>
  <si>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</si>
  <si>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</si>
  <si>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</si>
  <si>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</si>
  <si>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</si>
  <si>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</si>
  <si>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</si>
  <si>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</si>
  <si>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</si>
  <si>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</si>
  <si>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</si>
  <si>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</si>
  <si>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</si>
  <si>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</si>
  <si>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</si>
  <si>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</si>
  <si>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</si>
  <si>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</si>
  <si>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</si>
  <si>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</si>
  <si>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</si>
  <si>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</si>
  <si>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</si>
  <si>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</si>
  <si>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</si>
  <si>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</si>
  <si>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</si>
  <si>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</si>
  <si>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</si>
  <si>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</si>
  <si>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</si>
  <si>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</si>
  <si>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</si>
  <si>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</si>
  <si>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</si>
  <si>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</si>
  <si>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</si>
  <si>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</si>
  <si>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</si>
  <si>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</si>
  <si>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</si>
  <si>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</si>
  <si>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</si>
  <si>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</si>
  <si>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</si>
  <si>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</si>
  <si>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</si>
  <si>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</si>
  <si>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</si>
  <si>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</si>
  <si>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</si>
  <si>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</si>
  <si>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</si>
  <si>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</si>
  <si>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</si>
  <si>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</si>
  <si>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</si>
  <si>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</si>
  <si>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</si>
  <si>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</si>
  <si>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</si>
  <si>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</si>
  <si>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</si>
  <si>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</si>
  <si>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</si>
  <si>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</si>
  <si>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</si>
  <si>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</si>
  <si>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</si>
  <si>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</si>
  <si>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</si>
  <si>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</si>
  <si>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</si>
  <si>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</si>
  <si>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</si>
  <si>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</si>
  <si>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</si>
  <si>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</si>
  <si>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</si>
  <si>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</si>
  <si>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</si>
  <si>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</si>
  <si>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</si>
  <si>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</si>
  <si>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</si>
  <si>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</si>
  <si>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</si>
  <si>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</si>
  <si>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</si>
  <si>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</si>
  <si>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</si>
  <si>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</si>
  <si>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</si>
  <si>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</si>
  <si>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</si>
  <si>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</si>
  <si>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</si>
  <si>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</si>
  <si>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</si>
  <si>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</si>
  <si>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</si>
  <si>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</si>
  <si>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</si>
  <si>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</si>
  <si>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</si>
  <si>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</si>
  <si>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</si>
  <si>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</si>
  <si>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</si>
  <si>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</si>
  <si>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</si>
  <si>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</si>
  <si>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</si>
  <si>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</si>
  <si>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</si>
  <si>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</si>
  <si>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</si>
  <si>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</si>
  <si>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</si>
  <si>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</si>
  <si>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</si>
  <si>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</si>
  <si>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</si>
  <si>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</si>
  <si>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</si>
  <si>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</si>
  <si>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</si>
  <si>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</si>
  <si>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</si>
  <si>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</si>
  <si>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</si>
  <si>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</si>
  <si>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</si>
  <si>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</si>
  <si>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</si>
  <si>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</si>
  <si>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</si>
  <si>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</si>
  <si>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</si>
  <si>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</si>
  <si>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</si>
  <si>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</si>
  <si>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</si>
  <si>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</si>
  <si>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</si>
  <si>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</si>
  <si>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</si>
  <si>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</si>
  <si>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</si>
  <si>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</si>
  <si>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</si>
  <si>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</si>
  <si>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</si>
  <si>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</si>
  <si>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</si>
  <si>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</si>
  <si>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</si>
  <si>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</si>
  <si>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</si>
  <si>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</si>
  <si>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</si>
  <si>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</si>
  <si>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</si>
  <si>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</si>
  <si>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</si>
  <si>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</si>
  <si>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</si>
  <si>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</si>
  <si>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</si>
  <si>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</si>
  <si>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</si>
  <si>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</si>
  <si>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</si>
  <si>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</si>
  <si>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</si>
  <si>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</si>
  <si>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</si>
  <si>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</si>
  <si>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</si>
  <si>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</si>
  <si>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</si>
  <si>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</si>
  <si>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</si>
  <si>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</si>
  <si>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</si>
  <si>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</si>
  <si>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</si>
  <si>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</si>
  <si>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</si>
  <si>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</si>
  <si>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</si>
  <si>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</si>
  <si>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</si>
  <si>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</si>
  <si>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</si>
  <si>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</si>
  <si>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</si>
  <si>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</si>
  <si>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</si>
  <si>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</si>
  <si>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</si>
  <si>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</si>
  <si>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</si>
  <si>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</si>
  <si>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</si>
  <si>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</si>
  <si>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</si>
  <si>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</si>
  <si>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</si>
  <si>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</si>
  <si>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</si>
  <si>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</si>
  <si>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</si>
  <si>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</si>
  <si>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</si>
  <si>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</si>
  <si>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</si>
  <si>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</si>
  <si>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</si>
  <si>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</si>
  <si>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</si>
  <si>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</si>
  <si>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</si>
  <si>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</si>
  <si>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</si>
  <si>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</si>
  <si>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</si>
  <si>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</si>
  <si>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</si>
  <si>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</si>
  <si>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</si>
  <si>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</si>
  <si>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</si>
  <si>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</si>
  <si>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</si>
  <si>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</si>
  <si>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</si>
  <si>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</si>
  <si>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</si>
  <si>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</si>
  <si>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</si>
  <si>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</si>
  <si>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</si>
  <si>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</si>
  <si>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</si>
  <si>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</si>
  <si>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</si>
  <si>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</si>
  <si>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</si>
  <si>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</si>
  <si>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</si>
  <si>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</si>
  <si>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</si>
  <si>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</si>
  <si>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</si>
  <si>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</si>
  <si>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</si>
  <si>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</si>
  <si>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</si>
  <si>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</si>
  <si>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</si>
  <si>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</si>
  <si>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</si>
  <si>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</si>
  <si>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</si>
  <si>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</si>
  <si>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</si>
  <si>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</si>
  <si>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</si>
  <si>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</si>
  <si>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</si>
  <si>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</si>
  <si>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</si>
  <si>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</si>
  <si>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</si>
  <si>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</si>
  <si>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</si>
  <si>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</si>
  <si>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</si>
  <si>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</si>
  <si>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</si>
  <si>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</si>
  <si>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</si>
  <si>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</si>
  <si>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</si>
  <si>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</si>
  <si>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</si>
  <si>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</si>
  <si>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</si>
  <si>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</si>
  <si>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</si>
  <si>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</si>
  <si>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</si>
  <si>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</si>
  <si>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</si>
  <si>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</si>
  <si>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</si>
  <si>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</si>
  <si>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</si>
  <si>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</si>
  <si>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</si>
  <si>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</si>
  <si>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</si>
  <si>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</si>
  <si>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</si>
  <si>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</si>
  <si>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</si>
  <si>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</si>
  <si>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</si>
  <si>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</si>
  <si>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</si>
  <si>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</si>
  <si>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</si>
  <si>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</si>
  <si>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</si>
  <si>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</si>
  <si>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</si>
  <si>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</si>
  <si>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</si>
  <si>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</si>
  <si>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</si>
  <si>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</si>
  <si>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</si>
  <si>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</si>
  <si>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</si>
  <si>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</si>
  <si>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</si>
  <si>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</si>
  <si>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</si>
  <si>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</si>
  <si>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</si>
  <si>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</si>
  <si>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</si>
  <si>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</si>
  <si>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</si>
  <si>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</si>
  <si>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</si>
  <si>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</si>
  <si>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</si>
  <si>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</si>
  <si>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</si>
  <si>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</si>
  <si>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</si>
  <si>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</si>
  <si>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</si>
  <si>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</si>
  <si>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</si>
  <si>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</si>
  <si>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</si>
  <si>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</si>
  <si>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</si>
  <si>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</si>
  <si>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</si>
  <si>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</si>
  <si>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</si>
  <si>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</si>
  <si>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</si>
  <si>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</si>
  <si>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</si>
  <si>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</si>
  <si>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</si>
  <si>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</si>
  <si>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</si>
  <si>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</si>
  <si>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</si>
  <si>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</si>
  <si>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</si>
  <si>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</si>
  <si>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</si>
  <si>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</si>
  <si>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</si>
  <si>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</si>
  <si>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</si>
  <si>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</si>
  <si>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</si>
  <si>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</si>
  <si>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</si>
  <si>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</si>
  <si>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</si>
  <si>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</si>
  <si>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</si>
  <si>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</si>
  <si>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</si>
  <si>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</si>
  <si>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</si>
  <si>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</si>
  <si>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</si>
  <si>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</si>
  <si>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</si>
  <si>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</si>
  <si>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</si>
  <si>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</si>
  <si>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</si>
  <si>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</si>
  <si>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</si>
  <si>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</si>
  <si>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</si>
  <si>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</si>
  <si>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</si>
  <si>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</si>
  <si>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</si>
  <si>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</si>
  <si>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</si>
  <si>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</si>
  <si>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</si>
  <si>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</si>
  <si>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</si>
  <si>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</si>
  <si>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</si>
  <si>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</si>
  <si>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</si>
  <si>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</si>
  <si>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</si>
  <si>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</si>
  <si>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</si>
  <si>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</si>
  <si>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</si>
  <si>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</si>
  <si>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</si>
  <si>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</si>
  <si>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</si>
  <si>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</si>
  <si>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</si>
  <si>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</si>
  <si>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</si>
  <si>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</si>
  <si>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</si>
  <si>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</si>
  <si>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</si>
  <si>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</si>
  <si>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</si>
  <si>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</si>
  <si>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</si>
  <si>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</si>
  <si>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</si>
  <si>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</si>
  <si>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</si>
  <si>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</si>
  <si>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</si>
  <si>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</si>
  <si>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</si>
  <si>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</si>
  <si>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</si>
  <si>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</si>
  <si>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</si>
  <si>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</si>
  <si>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</si>
  <si>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</si>
  <si>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</si>
  <si>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</si>
  <si>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</si>
  <si>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</si>
  <si>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</si>
  <si>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</si>
  <si>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</si>
  <si>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</si>
  <si>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</si>
  <si>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</si>
  <si>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</si>
  <si>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</si>
  <si>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</si>
  <si>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</si>
  <si>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</si>
  <si>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</si>
  <si>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</si>
  <si>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</si>
  <si>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</si>
  <si>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</si>
  <si>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</si>
  <si>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</si>
  <si>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</si>
  <si>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</si>
  <si>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</si>
  <si>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</si>
  <si>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</si>
  <si>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</si>
  <si>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</si>
  <si>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</si>
  <si>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</si>
  <si>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</si>
  <si>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</si>
  <si>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</si>
  <si>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</si>
  <si>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</si>
  <si>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</si>
  <si>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</si>
  <si>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</si>
  <si>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</si>
  <si>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</si>
  <si>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</si>
  <si>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</si>
  <si>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</si>
  <si>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</si>
  <si>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</si>
  <si>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</si>
  <si>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</si>
  <si>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</si>
  <si>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</si>
  <si>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</si>
  <si>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</si>
  <si>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</si>
  <si>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</si>
  <si>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</si>
  <si>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</si>
  <si>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</si>
  <si>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</si>
  <si>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</si>
  <si>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</si>
  <si>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</si>
  <si>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</si>
  <si>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</si>
  <si>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</si>
  <si>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</si>
  <si>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</si>
  <si>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</si>
  <si>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</si>
  <si>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</si>
  <si>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</si>
  <si>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</si>
  <si>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</si>
  <si>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</si>
  <si>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</si>
  <si>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</si>
  <si>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</si>
  <si>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</si>
  <si>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</si>
  <si>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</si>
  <si>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</si>
  <si>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</si>
  <si>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</si>
  <si>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</si>
  <si>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</si>
  <si>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</si>
  <si>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</si>
  <si>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</si>
  <si>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</si>
  <si>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</si>
  <si>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</si>
  <si>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</si>
  <si>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</si>
  <si>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</si>
  <si>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</si>
  <si>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</si>
  <si>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</si>
  <si>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</si>
  <si>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</si>
  <si>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</si>
  <si>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</si>
  <si>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</si>
  <si>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</si>
  <si>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</si>
  <si>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</si>
  <si>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</si>
  <si>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</si>
  <si>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</si>
  <si>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</si>
  <si>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</si>
  <si>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</si>
  <si>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</si>
  <si>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</si>
  <si>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</si>
  <si>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</si>
  <si>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</si>
  <si>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</si>
  <si>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</si>
  <si>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</si>
  <si>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</si>
  <si>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</si>
  <si>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</si>
  <si>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</si>
  <si>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</si>
  <si>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</si>
  <si>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</si>
  <si>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</si>
  <si>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</si>
  <si>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</si>
  <si>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</si>
  <si>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</si>
  <si>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</si>
  <si>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</si>
  <si>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</si>
  <si>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</si>
  <si>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</si>
  <si>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</si>
  <si>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</si>
  <si>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</si>
  <si>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</si>
  <si>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</si>
  <si>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</si>
  <si>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</si>
  <si>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</si>
  <si>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</si>
  <si>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</si>
  <si>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</si>
  <si>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</si>
  <si>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</si>
  <si>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</si>
  <si>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</si>
  <si>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</si>
  <si>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</si>
  <si>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</si>
  <si>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</si>
  <si>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</si>
  <si>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</si>
  <si>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</si>
  <si>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</si>
  <si>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</si>
  <si>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</si>
  <si>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</si>
  <si>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</si>
  <si>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</si>
  <si>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</si>
  <si>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</si>
  <si>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</si>
  <si>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</si>
  <si>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</si>
  <si>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</si>
  <si>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</si>
  <si>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</si>
  <si>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</si>
  <si>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</si>
  <si>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</si>
  <si>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</si>
  <si>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</si>
  <si>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</si>
  <si>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</si>
  <si>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</si>
  <si>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</si>
  <si>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</si>
  <si>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</si>
  <si>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</si>
  <si>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</si>
  <si>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</si>
  <si>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</si>
  <si>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</si>
  <si>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</si>
  <si>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</si>
  <si>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</si>
  <si>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</si>
  <si>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</si>
  <si>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</si>
  <si>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</si>
  <si>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</si>
  <si>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</si>
  <si>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</si>
  <si>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</si>
  <si>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</si>
  <si>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</si>
  <si>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</si>
  <si>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</si>
  <si>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</si>
  <si>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</si>
  <si>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</si>
  <si>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</si>
  <si>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</si>
  <si>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</si>
  <si>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</si>
  <si>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</si>
  <si>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</si>
  <si>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</si>
  <si>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</si>
  <si>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</si>
  <si>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</si>
  <si>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</si>
  <si>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</si>
  <si>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</si>
  <si>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</si>
  <si>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</si>
  <si>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</si>
  <si>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</si>
  <si>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</si>
  <si>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</si>
  <si>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</si>
  <si>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</si>
  <si>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</si>
  <si>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</si>
  <si>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</si>
  <si>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</si>
  <si>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</si>
  <si>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</si>
  <si>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</si>
  <si>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</si>
  <si>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</si>
  <si>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</si>
  <si>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</si>
  <si>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</si>
  <si>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</si>
  <si>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</si>
  <si>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</si>
  <si>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</si>
  <si>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</si>
  <si>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</si>
  <si>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</si>
  <si>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</si>
  <si>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</si>
  <si>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</si>
  <si>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</si>
  <si>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</si>
  <si>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</si>
  <si>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</si>
  <si>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</si>
  <si>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</si>
  <si>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</si>
  <si>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</si>
  <si>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</si>
  <si>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</si>
  <si>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</si>
  <si>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</si>
  <si>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</si>
  <si>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</si>
  <si>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</si>
  <si>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</si>
  <si>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</si>
  <si>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</si>
  <si>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</si>
  <si>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</si>
  <si>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</si>
  <si>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</si>
  <si>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</si>
  <si>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</si>
  <si>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</si>
  <si>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</si>
  <si>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</si>
  <si>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</si>
  <si>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</si>
  <si>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</si>
  <si>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</si>
  <si>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</si>
  <si>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</si>
  <si>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</si>
  <si>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</si>
  <si>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</si>
  <si>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</si>
  <si>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</si>
  <si>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</si>
  <si>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</si>
  <si>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</si>
  <si>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</si>
  <si>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</si>
  <si>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</si>
  <si>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</si>
  <si>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</si>
  <si>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</si>
  <si>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</si>
  <si>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</si>
  <si>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</si>
  <si>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</si>
  <si>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</si>
  <si>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</si>
  <si>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</si>
  <si>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</si>
  <si>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</si>
  <si>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</si>
  <si>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</si>
  <si>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</si>
  <si>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</si>
  <si>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</si>
  <si>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</si>
  <si>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</si>
  <si>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</si>
  <si>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</si>
  <si>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</si>
  <si>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</si>
  <si>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</si>
  <si>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</si>
  <si>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</si>
  <si>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</si>
  <si>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</si>
  <si>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</si>
  <si>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</si>
  <si>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</si>
  <si>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</si>
  <si>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</si>
  <si>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</si>
  <si>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</si>
  <si>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</si>
  <si>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</si>
  <si>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</si>
  <si>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</si>
  <si>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</si>
  <si>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</si>
  <si>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</si>
  <si>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</si>
  <si>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</si>
  <si>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</si>
  <si>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</si>
  <si>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</si>
  <si>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</si>
  <si>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</si>
  <si>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</si>
  <si>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</si>
  <si>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</si>
  <si>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</si>
  <si>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</si>
  <si>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</si>
  <si>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</si>
  <si>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</si>
  <si>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</si>
  <si>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</si>
  <si>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</si>
  <si>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</si>
  <si>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</si>
  <si>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</si>
  <si>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</si>
  <si>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</si>
  <si>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</si>
  <si>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</si>
  <si>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</si>
  <si>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</si>
  <si>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</si>
  <si>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</si>
  <si>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</si>
  <si>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</si>
  <si>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</si>
  <si>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</si>
  <si>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</si>
  <si>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</si>
  <si>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</si>
  <si>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</si>
  <si>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</si>
  <si>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</si>
  <si>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</si>
  <si>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</si>
  <si>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</si>
  <si>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</si>
  <si>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</si>
  <si>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</si>
  <si>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</si>
  <si>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</si>
  <si>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</si>
  <si>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</si>
  <si>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</si>
  <si>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</si>
  <si>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</si>
  <si>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</si>
  <si>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</si>
  <si>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</si>
  <si>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</si>
  <si>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</si>
  <si>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</si>
  <si>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</si>
  <si>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</si>
  <si>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</si>
  <si>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</si>
  <si>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</si>
  <si>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</si>
  <si>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</si>
  <si>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</si>
  <si>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</si>
  <si>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</si>
  <si>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</si>
  <si>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</si>
  <si>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</si>
  <si>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</si>
  <si>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</si>
  <si>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</si>
  <si>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</si>
  <si>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</si>
  <si>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</si>
  <si>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</si>
  <si>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</si>
  <si>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</si>
  <si>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</si>
  <si>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</si>
  <si>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</si>
  <si>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</si>
  <si>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</si>
  <si>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</si>
  <si>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</si>
  <si>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</si>
  <si>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</si>
  <si>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</si>
  <si>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</si>
  <si>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</si>
  <si>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</si>
  <si>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</si>
  <si>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</si>
  <si>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</si>
  <si>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</si>
  <si>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</si>
  <si>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</si>
  <si>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</si>
  <si>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</si>
  <si>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</si>
  <si>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</si>
  <si>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</si>
  <si>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</si>
  <si>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</si>
  <si>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</si>
  <si>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</si>
  <si>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</si>
  <si>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</si>
  <si>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</si>
  <si>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</si>
  <si>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</si>
  <si>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</si>
  <si>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</si>
  <si>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</si>
  <si>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</si>
  <si>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</si>
  <si>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</si>
  <si>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</si>
  <si>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</si>
  <si>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</si>
  <si>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</si>
  <si>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</si>
  <si>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</si>
  <si>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</si>
  <si>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</si>
  <si>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</si>
  <si>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</si>
  <si>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</si>
  <si>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</si>
  <si>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</si>
  <si>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</si>
  <si>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</si>
  <si>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</si>
  <si>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</si>
  <si>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</si>
  <si>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</si>
  <si>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</si>
  <si>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</si>
  <si>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</si>
  <si>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</si>
  <si>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</si>
  <si>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</si>
  <si>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</si>
  <si>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</si>
  <si>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</si>
  <si>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</si>
  <si>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</si>
  <si>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</si>
  <si>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</si>
  <si>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</si>
  <si>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</si>
  <si>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</si>
  <si>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</si>
  <si>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</si>
  <si>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</si>
  <si>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</si>
  <si>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</si>
  <si>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</si>
  <si>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</si>
  <si>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</si>
  <si>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</si>
  <si>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</si>
  <si>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</si>
  <si>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</si>
  <si>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</si>
  <si>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</si>
  <si>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</si>
  <si>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</si>
  <si>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</si>
  <si>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</si>
  <si>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</si>
  <si>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</si>
  <si>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</si>
  <si>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</si>
  <si>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</si>
  <si>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</si>
  <si>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</si>
  <si>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</si>
  <si>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</si>
  <si>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</si>
  <si>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</si>
  <si>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</si>
  <si>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</si>
  <si>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</si>
  <si>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</si>
  <si>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</si>
  <si>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</si>
  <si>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</si>
  <si>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</si>
  <si>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</si>
  <si>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</si>
  <si>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</si>
  <si>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</si>
  <si>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</si>
  <si>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</si>
  <si>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</si>
  <si>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</si>
  <si>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</si>
  <si>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</si>
  <si>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</si>
  <si>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</si>
  <si>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</si>
  <si>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</si>
  <si>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</si>
  <si>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</si>
  <si>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</si>
  <si>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</si>
  <si>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</si>
  <si>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</si>
  <si>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</si>
  <si>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</si>
  <si>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</si>
  <si>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</si>
  <si>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</si>
  <si>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</si>
  <si>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</si>
  <si>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</si>
  <si>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</si>
  <si>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</si>
  <si>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</si>
  <si>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</si>
  <si>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</si>
  <si>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</si>
  <si>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</si>
  <si>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</si>
  <si>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</si>
  <si>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</si>
  <si>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</si>
  <si>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</si>
  <si>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</si>
  <si>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</si>
  <si>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</si>
  <si>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</si>
  <si>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</si>
  <si>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</si>
  <si>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</si>
  <si>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</si>
  <si>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</si>
  <si>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</si>
  <si>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</si>
  <si>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</si>
  <si>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</si>
  <si>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</si>
  <si>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</si>
  <si>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</si>
  <si>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</si>
  <si>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</si>
  <si>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</si>
  <si>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</si>
  <si>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</si>
  <si>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</si>
  <si>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</si>
  <si>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</si>
  <si>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</si>
  <si>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</si>
  <si>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</si>
  <si>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</si>
  <si>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</si>
  <si>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</si>
  <si>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</si>
  <si>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</si>
  <si>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</si>
  <si>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</si>
  <si>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</si>
  <si>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</si>
  <si>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</si>
  <si>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</si>
  <si>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</si>
  <si>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</si>
  <si>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</si>
  <si>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</si>
  <si>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</si>
  <si>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</si>
  <si>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</si>
  <si>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</si>
  <si>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</si>
  <si>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</si>
  <si>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</si>
  <si>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</si>
  <si>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</si>
  <si>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</si>
  <si>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</si>
  <si>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</si>
  <si>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</si>
  <si>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</si>
  <si>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</si>
  <si>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</si>
  <si>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</si>
  <si>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</si>
  <si>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</si>
  <si>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</si>
  <si>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</si>
  <si>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</si>
  <si>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</si>
  <si>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</si>
  <si>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</si>
  <si>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</si>
  <si>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</si>
  <si>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</si>
  <si>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</si>
  <si>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</si>
  <si>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</si>
  <si>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</si>
  <si>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</si>
  <si>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</si>
  <si>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</si>
  <si>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</si>
  <si>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</si>
  <si>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</si>
  <si>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</si>
  <si>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</si>
  <si>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</si>
  <si>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</si>
  <si>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</si>
  <si>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</si>
  <si>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</si>
  <si>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</si>
  <si>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</si>
  <si>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</si>
  <si>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</si>
  <si>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</si>
  <si>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</si>
  <si>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</si>
  <si>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</si>
  <si>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</si>
  <si>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</si>
  <si>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</si>
  <si>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</si>
  <si>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</si>
  <si>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</si>
  <si>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</si>
  <si>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</si>
  <si>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</si>
  <si>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</si>
  <si>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</si>
  <si>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</si>
  <si>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</si>
  <si>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</si>
  <si>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</si>
  <si>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</si>
  <si>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</si>
  <si>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</si>
  <si>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</si>
  <si>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</si>
  <si>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</si>
  <si>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</si>
  <si>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</si>
  <si>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</si>
  <si>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</si>
  <si>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</si>
  <si>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</si>
  <si>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</si>
  <si>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</si>
  <si>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</si>
  <si>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</si>
  <si>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</si>
  <si>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</si>
  <si>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</si>
  <si>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</si>
  <si>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</si>
  <si>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</si>
  <si>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</si>
  <si>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</si>
  <si>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</si>
  <si>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</si>
  <si>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</si>
  <si>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</si>
  <si>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</si>
  <si>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</si>
  <si>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</si>
  <si>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</si>
  <si>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</si>
  <si>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</si>
  <si>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</si>
  <si>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</si>
  <si>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</si>
  <si>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</si>
  <si>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</si>
  <si>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</si>
  <si>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</si>
  <si>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</si>
  <si>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</si>
  <si>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</si>
  <si>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</si>
  <si>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</si>
  <si>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</si>
  <si>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</si>
  <si>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</si>
  <si>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</si>
  <si>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</si>
  <si>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</si>
  <si>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</si>
  <si>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</si>
  <si>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</si>
  <si>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</si>
  <si>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</si>
  <si>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</si>
  <si>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</si>
  <si>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</si>
  <si>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</si>
  <si>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</si>
  <si>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</si>
  <si>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</si>
  <si>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</si>
  <si>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</si>
  <si>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</si>
  <si>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</si>
  <si>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</si>
  <si>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</si>
  <si>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</si>
  <si>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</si>
  <si>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</si>
  <si>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</si>
  <si>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</si>
  <si>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</si>
  <si>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</si>
  <si>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</si>
  <si>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</si>
  <si>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</si>
  <si>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</si>
  <si>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</si>
  <si>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</si>
  <si>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</si>
  <si>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</si>
  <si>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</si>
  <si>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</si>
  <si>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</si>
  <si>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</si>
  <si>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</si>
  <si>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</si>
  <si>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</si>
  <si>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</si>
  <si>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</si>
  <si>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</si>
  <si>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</si>
  <si>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</si>
  <si>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</si>
  <si>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</si>
  <si>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</si>
  <si>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</si>
  <si>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</si>
  <si>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</si>
  <si>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</si>
  <si>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</si>
  <si>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</si>
  <si>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</si>
  <si>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</si>
  <si>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</si>
  <si>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</si>
  <si>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</si>
  <si>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</si>
  <si>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</si>
  <si>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</si>
  <si>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</si>
  <si>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</si>
  <si>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</si>
  <si>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</si>
  <si>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</si>
  <si>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</si>
  <si>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</si>
  <si>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</si>
  <si>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</si>
  <si>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</si>
  <si>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</si>
  <si>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</si>
  <si>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</si>
  <si>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</si>
  <si>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</si>
  <si>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</si>
  <si>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</si>
  <si>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</si>
  <si>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</si>
  <si>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</si>
  <si>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</si>
  <si>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</si>
  <si>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</si>
  <si>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</si>
  <si>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</si>
  <si>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</si>
  <si>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</si>
  <si>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</si>
  <si>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</si>
  <si>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</si>
  <si>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</si>
  <si>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</si>
  <si>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</si>
  <si>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</si>
  <si>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</si>
  <si>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</si>
  <si>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</si>
  <si>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</si>
  <si>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</si>
  <si>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</si>
  <si>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</si>
  <si>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</si>
  <si>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</si>
  <si>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</si>
  <si>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</si>
  <si>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</si>
  <si>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</si>
  <si>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</si>
  <si>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</si>
  <si>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</si>
  <si>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</si>
  <si>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</si>
  <si>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</si>
  <si>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</si>
  <si>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</si>
  <si>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</si>
  <si>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</si>
  <si>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</si>
  <si>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</si>
  <si>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</si>
  <si>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</si>
  <si>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</si>
  <si>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</si>
  <si>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</si>
  <si>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</si>
  <si>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</si>
  <si>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</si>
  <si>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</si>
  <si>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</si>
  <si>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</si>
  <si>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</si>
  <si>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</si>
  <si>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</si>
  <si>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</si>
  <si>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</si>
  <si>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</si>
  <si>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</si>
  <si>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</si>
  <si>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</si>
  <si>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</si>
  <si>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</si>
  <si>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</si>
  <si>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</si>
  <si>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</si>
  <si>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</si>
  <si>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</si>
  <si>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</si>
  <si>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</si>
  <si>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</si>
  <si>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</si>
  <si>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</si>
  <si>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</si>
  <si>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</si>
  <si>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</si>
  <si>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</si>
  <si>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</si>
  <si>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</si>
  <si>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</si>
  <si>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</si>
  <si>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</si>
  <si>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</si>
  <si>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</si>
  <si>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</si>
  <si>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</si>
  <si>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</si>
  <si>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</si>
  <si>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</si>
  <si>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</si>
  <si>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</si>
  <si>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</si>
  <si>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</si>
  <si>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</si>
  <si>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</si>
  <si>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</si>
  <si>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</si>
  <si>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</si>
  <si>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</si>
  <si>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</si>
  <si>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</si>
  <si>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</si>
  <si>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</si>
  <si>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</si>
  <si>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</si>
  <si>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</si>
  <si>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</si>
  <si>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</si>
  <si>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</si>
  <si>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</si>
  <si>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</si>
  <si>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</si>
  <si>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</si>
  <si>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</si>
  <si>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</si>
  <si>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</si>
  <si>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</si>
  <si>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</si>
  <si>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</si>
  <si>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</si>
  <si>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</si>
  <si>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</si>
  <si>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</si>
  <si>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</si>
  <si>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</si>
  <si>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</si>
  <si>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</si>
  <si>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</si>
  <si>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</si>
  <si>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</si>
  <si>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</si>
  <si>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</si>
  <si>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</si>
  <si>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</si>
  <si>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</si>
  <si>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</si>
  <si>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</si>
  <si>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</si>
  <si>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</si>
  <si>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</si>
  <si>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</si>
  <si>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</si>
  <si>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</si>
  <si>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</si>
  <si>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</si>
  <si>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</si>
  <si>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</si>
  <si>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</si>
  <si>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</si>
  <si>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</si>
  <si>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</si>
  <si>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</si>
  <si>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</si>
  <si>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</si>
  <si>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</si>
  <si>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</si>
  <si>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</si>
  <si>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</si>
  <si>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</si>
  <si>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</si>
  <si>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</si>
  <si>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</si>
  <si>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</si>
  <si>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</si>
  <si>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</si>
  <si>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</si>
  <si>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</si>
  <si>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</si>
  <si>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</si>
  <si>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</si>
  <si>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</si>
  <si>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</si>
  <si>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</si>
  <si>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</si>
  <si>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</si>
  <si>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</si>
  <si>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</si>
  <si>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</si>
  <si>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</si>
  <si>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</si>
  <si>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</si>
  <si>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</si>
  <si>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</si>
  <si>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</si>
  <si>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</si>
  <si>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</si>
  <si>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</si>
  <si>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</si>
  <si>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</si>
  <si>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</si>
  <si>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</si>
  <si>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</si>
  <si>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</si>
  <si>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</si>
  <si>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</si>
  <si>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</si>
  <si>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</si>
  <si>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</si>
  <si>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</si>
  <si>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</si>
  <si>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</si>
  <si>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</si>
  <si>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</si>
  <si>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</si>
  <si>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</si>
  <si>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</si>
  <si>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</si>
  <si>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</si>
  <si>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</si>
  <si>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</si>
  <si>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</si>
  <si>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</si>
  <si>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</si>
  <si>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</si>
  <si>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</si>
  <si>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</si>
  <si>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</si>
  <si>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</si>
  <si>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</si>
  <si>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</si>
  <si>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</si>
  <si>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</si>
  <si>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</si>
  <si>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</si>
  <si>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</si>
  <si>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</si>
  <si>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</si>
  <si>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</si>
  <si>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</si>
  <si>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</si>
  <si>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</si>
  <si>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</si>
  <si>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</si>
  <si>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</si>
  <si>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</si>
  <si>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</si>
  <si>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</si>
  <si>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</si>
  <si>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</si>
  <si>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</si>
  <si>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</si>
  <si>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</si>
  <si>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</si>
  <si>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</si>
  <si>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</si>
  <si>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</si>
  <si>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</si>
  <si>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</si>
  <si>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</si>
  <si>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</si>
  <si>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</si>
  <si>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</si>
  <si>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</si>
  <si>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</si>
  <si>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</si>
  <si>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</si>
  <si>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</si>
  <si>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</si>
  <si>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</si>
  <si>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</si>
  <si>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</si>
  <si>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</si>
  <si>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</si>
  <si>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</si>
  <si>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</si>
  <si>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</si>
  <si>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</si>
  <si>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</si>
  <si>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</si>
  <si>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</si>
  <si>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</si>
  <si>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</si>
  <si>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</si>
  <si>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</si>
  <si>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</si>
  <si>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</si>
  <si>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</si>
  <si>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</si>
  <si>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</si>
  <si>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</si>
  <si>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</si>
  <si>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</si>
  <si>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</si>
  <si>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</si>
  <si>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</si>
  <si>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</si>
  <si>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</si>
  <si>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</si>
  <si>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</si>
  <si>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</si>
  <si>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</si>
  <si>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</si>
  <si>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</si>
  <si>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</si>
  <si>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</si>
  <si>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</si>
  <si>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</si>
  <si>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</si>
  <si>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</si>
  <si>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</si>
  <si>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</si>
  <si>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</si>
  <si>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</si>
  <si>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</si>
  <si>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</si>
  <si>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</si>
  <si>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</si>
  <si>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</si>
  <si>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</si>
  <si>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</si>
  <si>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</si>
  <si>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</si>
  <si>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</si>
  <si>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</si>
  <si>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</si>
  <si>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</si>
  <si>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</si>
  <si>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</si>
  <si>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</si>
  <si>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</si>
  <si>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</si>
  <si>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</si>
  <si>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</si>
  <si>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</si>
  <si>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</si>
  <si>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</si>
  <si>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</si>
  <si>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</si>
  <si>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</si>
  <si>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</si>
  <si>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</si>
  <si>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</si>
  <si>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</si>
  <si>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</si>
  <si>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</si>
  <si>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</si>
  <si>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</si>
  <si>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</si>
  <si>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</si>
  <si>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</si>
  <si>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</si>
  <si>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</si>
  <si>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</si>
  <si>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</si>
  <si>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</si>
  <si>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</si>
  <si>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</si>
  <si>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</si>
  <si>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</si>
  <si>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</si>
  <si>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</si>
  <si>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</si>
  <si>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</si>
  <si>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</si>
  <si>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</si>
  <si>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</si>
  <si>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</si>
  <si>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</si>
  <si>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</si>
  <si>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</si>
  <si>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</si>
  <si>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</si>
  <si>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</si>
  <si>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</si>
  <si>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</si>
  <si>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</si>
  <si>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</si>
  <si>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</si>
  <si>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</si>
  <si>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</si>
  <si>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</si>
  <si>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</si>
  <si>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</si>
  <si>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</si>
  <si>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</si>
  <si>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</si>
  <si>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</si>
  <si>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</si>
  <si>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</si>
  <si>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</si>
  <si>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</si>
  <si>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</si>
  <si>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</si>
  <si>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</si>
  <si>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</si>
  <si>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</si>
  <si>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</si>
  <si>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</si>
  <si>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</si>
  <si>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</si>
  <si>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</si>
  <si>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</si>
  <si>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</si>
  <si>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</si>
  <si>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</si>
  <si>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</si>
  <si>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</si>
  <si>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</si>
  <si>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</si>
  <si>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</si>
  <si>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</si>
  <si>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</si>
  <si>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</si>
  <si>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</si>
  <si>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</si>
  <si>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</si>
  <si>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</si>
  <si>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</si>
  <si>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</si>
  <si>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</si>
  <si>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</si>
  <si>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</si>
  <si>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</si>
  <si>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</si>
  <si>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</si>
  <si>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</si>
  <si>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</si>
  <si>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</si>
  <si>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</si>
  <si>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</si>
  <si>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</si>
  <si>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</si>
  <si>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</si>
  <si>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</si>
  <si>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</si>
  <si>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</si>
  <si>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</si>
  <si>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</si>
  <si>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</si>
  <si>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</si>
  <si>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</si>
  <si>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</si>
  <si>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</si>
  <si>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</si>
  <si>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</si>
  <si>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</si>
  <si>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</si>
  <si>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</si>
  <si>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</si>
  <si>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</si>
  <si>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</si>
  <si>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</si>
  <si>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</si>
  <si>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</si>
  <si>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</si>
  <si>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</si>
  <si>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</si>
  <si>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</si>
  <si>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</si>
  <si>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</si>
  <si>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</si>
  <si>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</si>
  <si>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</si>
  <si>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</si>
  <si>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</si>
  <si>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</si>
  <si>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</si>
  <si>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</si>
  <si>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</si>
  <si>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</si>
  <si>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</si>
  <si>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</si>
  <si>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</si>
  <si>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</si>
  <si>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</si>
  <si>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</si>
  <si>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</si>
  <si>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</si>
  <si>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</si>
  <si>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</si>
  <si>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</si>
  <si>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</si>
  <si>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</si>
  <si>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</si>
  <si>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</si>
  <si>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</si>
  <si>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</si>
  <si>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</si>
  <si>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</si>
  <si>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</si>
  <si>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</si>
  <si>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</si>
  <si>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</si>
  <si>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</si>
  <si>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</si>
  <si>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</si>
  <si>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</si>
  <si>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</si>
  <si>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</si>
  <si>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</si>
  <si>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</si>
  <si>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</si>
  <si>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</si>
  <si>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</si>
  <si>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</si>
  <si>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</si>
  <si>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</si>
  <si>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</si>
  <si>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</si>
  <si>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</si>
  <si>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</si>
  <si>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</si>
  <si>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</si>
  <si>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</si>
  <si>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</si>
  <si>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</si>
  <si>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</si>
  <si>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</si>
  <si>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</si>
  <si>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</si>
  <si>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</si>
  <si>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</si>
  <si>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</si>
  <si>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</si>
  <si>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</si>
  <si>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</si>
  <si>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</si>
  <si>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</si>
  <si>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</si>
  <si>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</si>
  <si>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</si>
  <si>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</si>
  <si>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</si>
  <si>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</si>
  <si>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</si>
  <si>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</si>
  <si>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</si>
  <si>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</si>
  <si>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</si>
  <si>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</si>
  <si>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</si>
  <si>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</si>
  <si>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</si>
  <si>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</si>
  <si>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</si>
  <si>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</si>
  <si>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</si>
  <si>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</si>
  <si>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</si>
  <si>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</si>
  <si>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</si>
  <si>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</si>
  <si>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</si>
  <si>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</si>
  <si>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</si>
  <si>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</si>
  <si>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</si>
  <si>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</si>
  <si>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</si>
  <si>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</si>
  <si>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</si>
  <si>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</si>
  <si>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</si>
  <si>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</si>
  <si>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</si>
  <si>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</si>
  <si>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</si>
  <si>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</si>
  <si>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</si>
  <si>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</si>
  <si>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</si>
  <si>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</si>
  <si>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</si>
  <si>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</si>
  <si>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</si>
  <si>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</si>
  <si>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</si>
  <si>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</si>
  <si>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</si>
  <si>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</si>
  <si>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</si>
  <si>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</si>
  <si>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</si>
  <si>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</si>
  <si>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</si>
  <si>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</si>
  <si>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</si>
  <si>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</si>
  <si>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</si>
  <si>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</si>
  <si>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</si>
  <si>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</si>
  <si>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</si>
  <si>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</si>
  <si>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</si>
  <si>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</si>
  <si>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</si>
  <si>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</si>
  <si>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</si>
  <si>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</si>
  <si>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</si>
  <si>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</si>
  <si>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</si>
  <si>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</si>
  <si>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</si>
  <si>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</si>
  <si>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</si>
  <si>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</si>
  <si>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</si>
  <si>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</si>
  <si>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</si>
  <si>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</si>
  <si>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</si>
  <si>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</si>
  <si>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</si>
  <si>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</si>
  <si>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</si>
  <si>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</si>
  <si>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</si>
  <si>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</si>
  <si>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</si>
  <si>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</si>
  <si>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</si>
  <si>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</si>
  <si>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</si>
  <si>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</si>
  <si>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</si>
  <si>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</si>
  <si>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</si>
  <si>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</si>
  <si>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</si>
  <si>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</si>
  <si>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</si>
  <si>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</si>
  <si>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</si>
  <si>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</si>
  <si>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</si>
  <si>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</si>
  <si>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</si>
  <si>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</si>
  <si>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</si>
  <si>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</si>
  <si>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</si>
  <si>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</si>
  <si>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</si>
  <si>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</si>
  <si>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</si>
  <si>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</si>
  <si>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</si>
  <si>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</si>
  <si>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</si>
  <si>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</si>
  <si>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</si>
  <si>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</si>
  <si>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</si>
  <si>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</si>
  <si>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</si>
  <si>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</si>
  <si>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</si>
  <si>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</si>
  <si>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</si>
  <si>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</si>
  <si>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</si>
  <si>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</si>
  <si>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</si>
  <si>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</si>
  <si>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</si>
  <si>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</si>
  <si>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</si>
  <si>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</si>
  <si>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</si>
  <si>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</si>
  <si>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</si>
  <si>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</si>
  <si>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</si>
  <si>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</si>
  <si>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</si>
  <si>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</si>
  <si>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</si>
  <si>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</si>
  <si>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</si>
  <si>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</si>
  <si>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</si>
  <si>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</si>
  <si>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</si>
  <si>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</si>
  <si>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</si>
  <si>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</si>
  <si>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</si>
  <si>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</si>
  <si>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</si>
  <si>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</si>
  <si>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</si>
  <si>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</si>
  <si>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</si>
  <si>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</si>
  <si>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</si>
  <si>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</si>
  <si>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</si>
  <si>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</si>
  <si>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</si>
  <si>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</si>
  <si>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</si>
  <si>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</si>
  <si>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</si>
  <si>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</si>
  <si>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</si>
  <si>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</si>
  <si>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</si>
  <si>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</si>
  <si>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</si>
  <si>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</si>
  <si>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</si>
  <si>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</si>
  <si>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</si>
  <si>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</si>
  <si>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</si>
  <si>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</si>
  <si>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</si>
  <si>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</si>
  <si>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</si>
  <si>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</si>
  <si>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</si>
  <si>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</si>
  <si>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</si>
  <si>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</si>
  <si>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</si>
  <si>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</si>
  <si>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</si>
  <si>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</si>
  <si>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</si>
  <si>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</si>
  <si>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</si>
  <si>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</si>
  <si>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</si>
  <si>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</si>
  <si>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</si>
  <si>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</si>
  <si>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</si>
  <si>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</si>
  <si>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</si>
  <si>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</si>
  <si>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</si>
  <si>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</si>
  <si>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</si>
  <si>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</si>
  <si>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</si>
  <si>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</si>
  <si>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</si>
  <si>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</si>
  <si>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</si>
  <si>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</si>
  <si>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</si>
  <si>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</si>
  <si>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</si>
  <si>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</si>
  <si>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</si>
  <si>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</si>
  <si>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</si>
  <si>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</si>
  <si>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</si>
  <si>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</si>
  <si>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</si>
  <si>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</si>
  <si>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</si>
  <si>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</si>
  <si>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</si>
  <si>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</si>
  <si>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</si>
  <si>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</si>
  <si>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</si>
  <si>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</si>
  <si>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</si>
  <si>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</si>
  <si>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</si>
  <si>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</si>
  <si>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</si>
  <si>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</si>
  <si>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</si>
  <si>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</si>
  <si>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</si>
  <si>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</si>
  <si>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</si>
  <si>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</si>
  <si>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</si>
  <si>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</si>
  <si>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</si>
  <si>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</si>
  <si>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</si>
  <si>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</si>
  <si>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</si>
  <si>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</si>
  <si>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</si>
  <si>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</si>
  <si>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</si>
  <si>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</si>
  <si>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</si>
  <si>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</si>
  <si>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</si>
  <si>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</si>
  <si>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</si>
  <si>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</si>
  <si>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</si>
  <si>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</si>
  <si>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</si>
  <si>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</si>
  <si>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</si>
  <si>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</si>
  <si>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</si>
  <si>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</si>
  <si>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</si>
  <si>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</si>
  <si>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</si>
  <si>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</si>
  <si>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</si>
  <si>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</si>
  <si>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</si>
  <si>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</si>
  <si>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</si>
  <si>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</si>
  <si>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</si>
  <si>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</si>
  <si>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</si>
  <si>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</si>
  <si>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</si>
  <si>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</si>
  <si>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</si>
  <si>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</si>
  <si>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</si>
  <si>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</si>
  <si>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</si>
  <si>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</si>
  <si>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</si>
  <si>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</si>
  <si>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</si>
  <si>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</si>
  <si>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</si>
  <si>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</si>
  <si>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</si>
  <si>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</si>
  <si>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</si>
  <si>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</si>
  <si>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</si>
  <si>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</si>
  <si>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</si>
  <si>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</si>
  <si>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</si>
  <si>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</si>
  <si>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</si>
  <si>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</si>
  <si>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</si>
  <si>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</si>
  <si>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</si>
  <si>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</si>
  <si>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</si>
  <si>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</si>
  <si>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</si>
  <si>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</si>
  <si>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</si>
  <si>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</si>
  <si>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</si>
  <si>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</si>
  <si>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</si>
  <si>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</si>
  <si>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</si>
  <si>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</si>
  <si>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</si>
  <si>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</si>
  <si>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</si>
  <si>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</si>
  <si>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</si>
  <si>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</si>
  <si>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</si>
  <si>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</si>
  <si>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</si>
  <si>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</si>
  <si>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</si>
  <si>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</si>
  <si>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</si>
  <si>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</si>
  <si>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</si>
  <si>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</si>
  <si>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</si>
  <si>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</si>
  <si>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</si>
  <si>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</si>
  <si>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</si>
  <si>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</si>
  <si>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</si>
  <si>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</si>
  <si>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</si>
  <si>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</si>
  <si>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</si>
  <si>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</si>
  <si>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</si>
  <si>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</si>
  <si>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</si>
  <si>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</si>
  <si>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</si>
  <si>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</si>
  <si>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</si>
  <si>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</si>
  <si>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</si>
  <si>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</si>
  <si>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</si>
  <si>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</si>
  <si>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</si>
  <si>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</si>
  <si>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</si>
  <si>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</si>
  <si>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</si>
  <si>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</si>
  <si>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</si>
  <si>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</si>
  <si>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</si>
  <si>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</si>
  <si>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</si>
  <si>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</si>
  <si>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</si>
  <si>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</si>
  <si>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</si>
  <si>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</si>
  <si>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</si>
  <si>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</si>
  <si>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</si>
  <si>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</si>
  <si>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</si>
  <si>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</si>
  <si>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</si>
  <si>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</si>
  <si>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</si>
  <si>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</si>
  <si>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</si>
  <si>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</si>
  <si>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</si>
  <si>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</si>
  <si>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</si>
  <si>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</si>
  <si>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</si>
  <si>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</si>
  <si>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</si>
  <si>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</si>
  <si>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</si>
  <si>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</si>
  <si>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</si>
  <si>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</si>
  <si>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</si>
  <si>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</si>
  <si>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</si>
  <si>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</si>
  <si>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</si>
  <si>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</si>
  <si>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</si>
  <si>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</si>
  <si>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</si>
  <si>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</si>
  <si>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</si>
  <si>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</si>
  <si>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</si>
  <si>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</si>
  <si>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</si>
  <si>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</si>
  <si>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</si>
  <si>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</si>
  <si>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</si>
  <si>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</si>
  <si>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</si>
  <si>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</si>
  <si>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</si>
  <si>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</si>
  <si>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</si>
  <si>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</si>
  <si>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</si>
  <si>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</si>
  <si>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</si>
  <si>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</si>
  <si>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</si>
  <si>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</si>
  <si>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</si>
  <si>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</si>
  <si>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</si>
  <si>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</si>
  <si>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</si>
  <si>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</si>
  <si>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</si>
  <si>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</si>
  <si>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</si>
  <si>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</si>
  <si>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</si>
  <si>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</si>
  <si>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</si>
  <si>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</si>
  <si>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</si>
  <si>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</si>
  <si>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</si>
  <si>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</si>
  <si>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</si>
  <si>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</si>
  <si>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</si>
  <si>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</si>
  <si>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</si>
  <si>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</si>
  <si>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</si>
  <si>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</si>
  <si>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</si>
  <si>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</si>
  <si>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</si>
  <si>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</si>
  <si>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</si>
  <si>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</si>
  <si>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</si>
  <si>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</si>
  <si>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</si>
  <si>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</si>
  <si>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</si>
  <si>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</si>
  <si>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</si>
  <si>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</si>
  <si>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</si>
  <si>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</si>
  <si>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</si>
  <si>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</si>
  <si>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</si>
  <si>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</si>
  <si>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</si>
  <si>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</si>
  <si>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</si>
  <si>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</si>
  <si>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</si>
  <si>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</si>
  <si>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</si>
  <si>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</si>
  <si>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</si>
  <si>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</si>
  <si>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</si>
  <si>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</si>
  <si>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</si>
  <si>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</si>
  <si>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</si>
  <si>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</si>
  <si>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</si>
  <si>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</si>
  <si>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</si>
  <si>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</si>
  <si>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</si>
  <si>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</si>
  <si>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</si>
  <si>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</si>
  <si>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</si>
  <si>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</si>
  <si>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</si>
  <si>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</si>
  <si>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</si>
  <si>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</si>
  <si>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</si>
  <si>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</si>
  <si>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</si>
  <si>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</si>
  <si>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</si>
  <si>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</si>
  <si>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</si>
  <si>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</si>
  <si>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</si>
  <si>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</si>
  <si>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</si>
  <si>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</si>
  <si>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</si>
  <si>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</si>
  <si>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</si>
  <si>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</si>
  <si>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</si>
  <si>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</si>
  <si>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</si>
  <si>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</si>
  <si>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</si>
  <si>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</si>
  <si>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</si>
  <si>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</si>
  <si>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</si>
  <si>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</si>
  <si>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</si>
  <si>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</si>
  <si>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</si>
  <si>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</si>
  <si>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</si>
  <si>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</si>
  <si>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</si>
  <si>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</si>
  <si>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</si>
  <si>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</si>
  <si>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</si>
  <si>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</si>
  <si>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</si>
  <si>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</si>
  <si>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</si>
  <si>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</si>
  <si>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</si>
  <si>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</si>
  <si>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</si>
  <si>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</si>
  <si>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</si>
  <si>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</si>
  <si>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</si>
  <si>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</si>
  <si>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</si>
  <si>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</si>
  <si>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</si>
  <si>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</si>
  <si>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</si>
  <si>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</si>
  <si>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</si>
  <si>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</si>
  <si>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</si>
  <si>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</si>
  <si>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</si>
  <si>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</si>
  <si>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</si>
  <si>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</si>
  <si>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</si>
  <si>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</si>
  <si>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</si>
  <si>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</si>
  <si>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</si>
  <si>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</si>
  <si>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</si>
  <si>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</si>
  <si>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</si>
  <si>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</si>
  <si>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</si>
  <si>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</si>
  <si>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</si>
  <si>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</si>
  <si>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</si>
  <si>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</si>
  <si>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</si>
  <si>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</si>
  <si>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</si>
  <si>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</si>
  <si>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</si>
  <si>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</si>
  <si>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</si>
  <si>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</si>
  <si>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</si>
  <si>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</si>
  <si>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</si>
  <si>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</si>
  <si>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</si>
  <si>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</si>
  <si>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</si>
  <si>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</si>
  <si>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</si>
  <si>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</si>
  <si>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</si>
  <si>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</si>
  <si>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</si>
  <si>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</si>
  <si>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</si>
  <si>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</si>
  <si>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</si>
  <si>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</si>
  <si>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</si>
  <si>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</si>
  <si>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</si>
  <si>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</si>
  <si>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</si>
  <si>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</si>
  <si>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</si>
  <si>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</si>
  <si>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</si>
  <si>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</si>
  <si>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</si>
  <si>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</si>
  <si>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</si>
  <si>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</si>
  <si>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</si>
  <si>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</si>
  <si>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</si>
  <si>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</si>
  <si>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</si>
  <si>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</si>
  <si>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</si>
  <si>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</si>
  <si>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</si>
  <si>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</si>
  <si>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</si>
  <si>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</si>
  <si>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</si>
  <si>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</si>
  <si>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</si>
  <si>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</si>
  <si>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</si>
  <si>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</si>
  <si>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</si>
  <si>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</si>
  <si>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</si>
  <si>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</si>
  <si>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</si>
  <si>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</si>
  <si>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</si>
  <si>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</si>
  <si>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</si>
  <si>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</si>
  <si>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</si>
  <si>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</si>
  <si>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</si>
  <si>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</si>
  <si>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</si>
  <si>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</si>
  <si>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</si>
  <si>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</si>
  <si>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</si>
  <si>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</si>
  <si>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</si>
  <si>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</si>
  <si>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</si>
  <si>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</si>
  <si>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</si>
  <si>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</si>
  <si>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</si>
  <si>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</si>
  <si>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</si>
  <si>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</si>
  <si>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</si>
  <si>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</si>
  <si>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</si>
  <si>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</si>
  <si>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</si>
  <si>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</si>
  <si>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</si>
  <si>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</si>
  <si>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</si>
  <si>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</si>
  <si>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</si>
  <si>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</si>
  <si>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</si>
  <si>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</si>
  <si>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</si>
  <si>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</si>
  <si>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</si>
  <si>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</si>
  <si>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</si>
  <si>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</si>
  <si>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</si>
  <si>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</si>
  <si>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</si>
  <si>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</si>
  <si>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</si>
  <si>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</si>
  <si>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</si>
  <si>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</si>
  <si>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</si>
  <si>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</si>
  <si>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</si>
  <si>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</si>
  <si>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</si>
  <si>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</si>
  <si>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</si>
  <si>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</si>
  <si>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</si>
  <si>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</si>
  <si>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</si>
  <si>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</si>
  <si>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</si>
  <si>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</si>
  <si>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</si>
  <si>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</si>
  <si>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</si>
  <si>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</si>
  <si>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</si>
  <si>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</si>
  <si>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</si>
  <si>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</si>
  <si>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</si>
  <si>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</si>
  <si>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</si>
  <si>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</si>
  <si>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</si>
  <si>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</si>
  <si>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</si>
  <si>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</si>
  <si>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</si>
  <si>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</si>
  <si>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</si>
  <si>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</si>
  <si>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</si>
  <si>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</si>
  <si>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</si>
  <si>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</si>
  <si>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</si>
  <si>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</si>
  <si>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</si>
  <si>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</si>
  <si>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</si>
  <si>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</si>
  <si>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</si>
  <si>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</si>
  <si>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</si>
  <si>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</si>
  <si>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</si>
  <si>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</si>
  <si>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</si>
  <si>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</si>
  <si>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</si>
  <si>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</si>
  <si>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</si>
  <si>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</si>
  <si>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</si>
  <si>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</si>
  <si>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</si>
  <si>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</si>
  <si>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</si>
  <si>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</si>
  <si>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</si>
  <si>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</si>
  <si>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</si>
  <si>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</si>
  <si>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</si>
  <si>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</si>
  <si>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</si>
  <si>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</si>
  <si>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</si>
  <si>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</si>
  <si>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</si>
  <si>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</si>
  <si>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</si>
  <si>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</si>
  <si>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</si>
  <si>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</si>
  <si>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</si>
  <si>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</si>
  <si>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</si>
  <si>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</si>
  <si>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</si>
  <si>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</si>
  <si>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</si>
  <si>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</si>
  <si>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</si>
  <si>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</si>
  <si>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</si>
  <si>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</si>
  <si>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</si>
  <si>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</si>
  <si>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</si>
  <si>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</si>
  <si>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</si>
  <si>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</si>
  <si>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</si>
  <si>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</si>
  <si>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</si>
  <si>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</si>
  <si>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</si>
  <si>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</si>
  <si>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</si>
  <si>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</si>
  <si>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</si>
  <si>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</si>
  <si>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</si>
  <si>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</si>
  <si>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</si>
  <si>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</si>
  <si>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</si>
  <si>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</si>
  <si>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</si>
  <si>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</si>
  <si>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</si>
  <si>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</si>
  <si>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</si>
  <si>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</si>
  <si>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</si>
  <si>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</si>
  <si>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</si>
  <si>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</si>
  <si>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</si>
  <si>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</si>
  <si>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</si>
  <si>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</si>
  <si>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</si>
  <si>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</si>
  <si>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</si>
  <si>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</si>
  <si>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</si>
  <si>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</si>
  <si>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</si>
  <si>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</si>
  <si>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</si>
  <si>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</si>
  <si>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</si>
  <si>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</si>
  <si>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</si>
  <si>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</si>
  <si>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</si>
  <si>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</si>
  <si>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</si>
  <si>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</si>
  <si>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</si>
  <si>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</si>
  <si>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</si>
  <si>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</si>
  <si>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</si>
  <si>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</si>
  <si>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</si>
  <si>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</si>
  <si>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</si>
  <si>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</si>
  <si>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</si>
  <si>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</si>
  <si>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</si>
  <si>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</si>
  <si>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</si>
  <si>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</si>
  <si>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</si>
  <si>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</si>
  <si>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</si>
  <si>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</si>
  <si>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</si>
  <si>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</si>
  <si>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</si>
  <si>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</si>
  <si>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</si>
  <si>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</si>
  <si>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</si>
  <si>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</si>
  <si>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</si>
  <si>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</si>
  <si>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</si>
  <si>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</si>
  <si>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</si>
  <si>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</si>
  <si>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</si>
  <si>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</si>
  <si>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</si>
  <si>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</si>
  <si>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</si>
  <si>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</si>
  <si>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</si>
  <si>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</si>
  <si>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</si>
  <si>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</si>
  <si>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</si>
  <si>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</si>
  <si>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</si>
  <si>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</si>
  <si>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</si>
  <si>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</si>
  <si>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</si>
  <si>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</si>
  <si>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</si>
  <si>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</si>
  <si>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</si>
  <si>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</si>
  <si>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</si>
  <si>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</si>
  <si>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</si>
  <si>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</si>
  <si>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</si>
  <si>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</si>
  <si>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</si>
  <si>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</si>
  <si>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</si>
  <si>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</si>
  <si>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</si>
  <si>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</si>
  <si>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</si>
  <si>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</si>
  <si>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</si>
  <si>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</si>
  <si>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</si>
  <si>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</si>
  <si>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</si>
  <si>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</si>
  <si>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</si>
  <si>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</si>
  <si>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</si>
  <si>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</si>
  <si>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</si>
  <si>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</si>
  <si>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</si>
  <si>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</si>
  <si>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</si>
  <si>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</si>
  <si>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</si>
  <si>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</si>
  <si>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</si>
  <si>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</si>
  <si>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</si>
  <si>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</si>
  <si>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</si>
  <si>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</si>
  <si>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</si>
  <si>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</si>
  <si>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</si>
  <si>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</si>
  <si>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</si>
  <si>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</si>
  <si>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</si>
  <si>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</si>
  <si>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</si>
  <si>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</si>
  <si>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</si>
  <si>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</si>
  <si>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</si>
  <si>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</si>
  <si>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</si>
  <si>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</si>
  <si>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</si>
  <si>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</si>
  <si>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</si>
  <si>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</si>
  <si>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</si>
  <si>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</si>
  <si>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</si>
  <si>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</si>
  <si>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</si>
  <si>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</si>
  <si>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</si>
  <si>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</si>
  <si>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</si>
  <si>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</si>
  <si>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</si>
  <si>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</si>
  <si>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</si>
  <si>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</si>
  <si>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</si>
  <si>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</si>
  <si>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</si>
  <si>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</si>
  <si>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</si>
  <si>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</si>
  <si>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</si>
  <si>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</si>
  <si>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</si>
  <si>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</si>
  <si>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</si>
  <si>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</si>
  <si>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</si>
  <si>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</si>
  <si>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</si>
  <si>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</si>
  <si>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</si>
  <si>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</si>
  <si>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</si>
  <si>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</si>
  <si>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</si>
  <si>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</si>
  <si>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</si>
  <si>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</si>
  <si>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</si>
  <si>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</si>
  <si>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</si>
  <si>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</si>
  <si>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</si>
  <si>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</si>
  <si>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</si>
  <si>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</si>
  <si>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</si>
  <si>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</si>
  <si>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</si>
  <si>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</si>
  <si>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</si>
  <si>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</si>
  <si>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</si>
  <si>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</si>
  <si>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</si>
  <si>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</si>
  <si>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</si>
  <si>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</si>
  <si>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</si>
  <si>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</si>
  <si>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</si>
  <si>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</si>
  <si>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</si>
  <si>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</si>
  <si>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</si>
  <si>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</si>
  <si>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</si>
  <si>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</si>
  <si>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</si>
  <si>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</si>
  <si>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</si>
  <si>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</si>
  <si>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</si>
  <si>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</si>
  <si>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</si>
  <si>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</si>
  <si>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</si>
  <si>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</si>
  <si>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</si>
  <si>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</si>
  <si>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</si>
  <si>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</si>
  <si>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</si>
  <si>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</si>
  <si>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</si>
  <si>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</si>
  <si>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</si>
  <si>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</si>
  <si>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</si>
  <si>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</si>
  <si>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</si>
  <si>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</si>
  <si>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</si>
  <si>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</si>
  <si>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</si>
  <si>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</si>
  <si>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</si>
  <si>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</si>
  <si>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</si>
  <si>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</si>
  <si>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</si>
  <si>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</si>
  <si>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</si>
  <si>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</si>
  <si>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</si>
  <si>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</si>
  <si>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</si>
  <si>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</si>
  <si>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</si>
  <si>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</si>
  <si>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</si>
  <si>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</si>
  <si>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</si>
  <si>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</si>
  <si>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</si>
  <si>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</si>
  <si>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</si>
  <si>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</si>
  <si>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</si>
  <si>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</si>
  <si>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</si>
  <si>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</si>
  <si>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</si>
  <si>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</si>
  <si>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</si>
  <si>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</si>
  <si>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</si>
  <si>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</si>
  <si>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</si>
  <si>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</si>
  <si>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</si>
  <si>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</si>
  <si>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</si>
  <si>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</si>
  <si>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</si>
  <si>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</si>
  <si>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</si>
  <si>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</si>
  <si>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</si>
  <si>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</si>
  <si>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</si>
  <si>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</si>
  <si>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</si>
  <si>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</si>
  <si>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</si>
  <si>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</si>
  <si>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</si>
  <si>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</si>
  <si>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</si>
  <si>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</si>
  <si>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</si>
  <si>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</si>
  <si>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</si>
  <si>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</si>
  <si>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</si>
  <si>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</si>
  <si>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</si>
  <si>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</si>
  <si>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</si>
  <si>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</si>
  <si>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</si>
  <si>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</si>
  <si>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</si>
  <si>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</si>
  <si>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</si>
  <si>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</si>
  <si>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</si>
  <si>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</si>
  <si>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</si>
  <si>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</si>
  <si>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</si>
  <si>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</si>
  <si>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</si>
  <si>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</si>
  <si>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</si>
  <si>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</si>
  <si>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</si>
  <si>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</si>
  <si>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</si>
  <si>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</si>
  <si>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</si>
  <si>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</si>
  <si>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</si>
  <si>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</si>
  <si>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</si>
  <si>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</si>
  <si>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</si>
  <si>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</si>
  <si>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</si>
  <si>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</si>
  <si>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</si>
  <si>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</si>
  <si>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</si>
  <si>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</si>
  <si>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</si>
  <si>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</si>
  <si>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</si>
  <si>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</si>
  <si>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</si>
  <si>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</si>
  <si>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</si>
  <si>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</si>
  <si>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</si>
  <si>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</si>
  <si>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</si>
  <si>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</si>
  <si>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</si>
  <si>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</si>
  <si>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</si>
  <si>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</si>
  <si>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</si>
  <si>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</si>
  <si>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</si>
  <si>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</si>
  <si>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</si>
  <si>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</si>
  <si>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</si>
  <si>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</si>
  <si>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</si>
  <si>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</si>
  <si>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</si>
  <si>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</si>
  <si>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</si>
  <si>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</si>
  <si>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</si>
  <si>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</si>
  <si>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</si>
  <si>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</si>
  <si>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</si>
  <si>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</si>
  <si>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</si>
  <si>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</si>
  <si>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</si>
  <si>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</si>
  <si>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</si>
  <si>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</si>
  <si>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</si>
  <si>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</si>
  <si>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</si>
  <si>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</si>
  <si>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</si>
  <si>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</si>
  <si>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</si>
  <si>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</si>
  <si>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</si>
  <si>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</si>
  <si>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</si>
  <si>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</si>
  <si>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</si>
  <si>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</si>
  <si>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</si>
  <si>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</si>
  <si>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</si>
  <si>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</si>
  <si>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</si>
  <si>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</si>
  <si>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</si>
  <si>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</si>
  <si>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</si>
  <si>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</si>
  <si>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</si>
  <si>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</si>
  <si>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</si>
  <si>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</si>
  <si>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</si>
  <si>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</si>
  <si>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</si>
  <si>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</si>
  <si>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</si>
  <si>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</si>
  <si>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</si>
  <si>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</si>
  <si>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</si>
  <si>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</si>
  <si>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</si>
  <si>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</si>
  <si>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</si>
  <si>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</si>
  <si>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</si>
  <si>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</si>
  <si>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</si>
  <si>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</si>
  <si>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</si>
  <si>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</si>
  <si>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</si>
  <si>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</si>
  <si>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</si>
  <si>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</si>
  <si>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</si>
  <si>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</si>
  <si>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</si>
  <si>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</si>
  <si>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</si>
  <si>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</si>
  <si>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</si>
  <si>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</si>
  <si>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</si>
  <si>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</si>
  <si>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</si>
  <si>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</si>
  <si>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</si>
  <si>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</si>
  <si>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</si>
  <si>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</si>
  <si>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</si>
  <si>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</si>
  <si>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</si>
  <si>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</si>
  <si>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</si>
  <si>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</si>
  <si>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</si>
  <si>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</si>
  <si>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</si>
  <si>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</si>
  <si>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</si>
  <si>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</si>
  <si>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</si>
  <si>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</si>
  <si>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</si>
  <si>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</si>
  <si>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</si>
  <si>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</si>
  <si>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</si>
  <si>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</si>
  <si>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</si>
  <si>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</si>
  <si>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</si>
  <si>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</si>
  <si>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</si>
  <si>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</si>
  <si>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</si>
  <si>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</si>
  <si>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</si>
  <si>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</si>
  <si>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</si>
  <si>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</si>
  <si>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</si>
  <si>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</si>
  <si>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</si>
  <si>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</si>
  <si>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</si>
  <si>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</si>
  <si>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</si>
  <si>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</si>
  <si>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</si>
  <si>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</si>
  <si>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</si>
  <si>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</si>
  <si>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</si>
  <si>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</si>
  <si>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</si>
  <si>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</si>
  <si>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</si>
  <si>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</si>
  <si>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</si>
  <si>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</si>
  <si>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</si>
  <si>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</si>
  <si>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</si>
  <si>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</si>
  <si>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</si>
  <si>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</si>
  <si>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</si>
  <si>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</si>
  <si>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</si>
  <si>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</si>
  <si>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</si>
  <si>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</si>
  <si>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</si>
  <si>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</si>
  <si>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</si>
  <si>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</si>
  <si>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</si>
  <si>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</si>
  <si>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</si>
  <si>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</si>
  <si>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</si>
  <si>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</si>
  <si>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</si>
  <si>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</si>
  <si>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</si>
  <si>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</si>
  <si>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</si>
  <si>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</si>
  <si>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</si>
  <si>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</si>
  <si>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</si>
  <si>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</si>
  <si>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</si>
  <si>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</si>
  <si>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</si>
  <si>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</si>
  <si>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</si>
  <si>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</si>
  <si>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</si>
  <si>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</si>
  <si>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</si>
  <si>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</si>
  <si>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</si>
  <si>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</si>
  <si>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</si>
  <si>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</si>
  <si>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</si>
  <si>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</si>
  <si>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</si>
  <si>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</si>
  <si>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</si>
  <si>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</si>
  <si>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</si>
  <si>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</si>
  <si>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</si>
  <si>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</si>
  <si>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</si>
  <si>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</si>
  <si>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</si>
  <si>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</si>
  <si>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</si>
  <si>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</si>
  <si>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</si>
  <si>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</si>
  <si>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</si>
  <si>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</si>
  <si>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</si>
  <si>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</si>
  <si>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</si>
  <si>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</si>
  <si>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</si>
  <si>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</si>
  <si>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</si>
  <si>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</si>
  <si>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</si>
  <si>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</si>
  <si>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</si>
  <si>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</si>
  <si>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</si>
  <si>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</si>
  <si>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</si>
  <si>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</si>
  <si>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</si>
  <si>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</si>
  <si>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</si>
  <si>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</si>
  <si>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</si>
  <si>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</si>
  <si>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</si>
  <si>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</si>
  <si>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</si>
  <si>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</si>
  <si>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</si>
  <si>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</si>
  <si>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</si>
  <si>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</si>
  <si>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</si>
  <si>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</si>
  <si>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</si>
  <si>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</si>
  <si>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</si>
  <si>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</si>
  <si>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</si>
  <si>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</si>
  <si>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</si>
  <si>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</si>
  <si>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</si>
  <si>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</si>
  <si>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</si>
  <si>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</si>
  <si>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</si>
  <si>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</si>
  <si>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</si>
  <si>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</si>
  <si>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</si>
  <si>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</si>
  <si>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</si>
  <si>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</si>
  <si>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</si>
  <si>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</si>
  <si>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</si>
  <si>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</si>
  <si>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</si>
  <si>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</si>
  <si>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</si>
  <si>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</si>
  <si>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</si>
  <si>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</si>
  <si>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</si>
  <si>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</si>
  <si>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</si>
  <si>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</si>
  <si>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</si>
  <si>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</si>
  <si>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</si>
  <si>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</si>
  <si>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</si>
  <si>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</si>
  <si>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</si>
  <si>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</si>
  <si>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</si>
  <si>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</si>
  <si>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</si>
  <si>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</si>
  <si>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</si>
  <si>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</si>
  <si>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</si>
  <si>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</si>
  <si>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</si>
  <si>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</si>
  <si>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</si>
  <si>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</si>
  <si>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</si>
  <si>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</si>
  <si>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</si>
  <si>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</si>
  <si>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</si>
  <si>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</si>
  <si>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</si>
  <si>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</si>
  <si>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</si>
  <si>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</si>
  <si>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</si>
  <si>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</si>
  <si>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</si>
  <si>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</si>
  <si>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</si>
  <si>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</si>
  <si>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</si>
  <si>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</si>
  <si>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</si>
  <si>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</si>
  <si>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</si>
  <si>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</si>
  <si>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</si>
  <si>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</si>
  <si>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</si>
  <si>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</si>
  <si>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</si>
  <si>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</si>
  <si>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</si>
  <si>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</si>
  <si>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</si>
  <si>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</si>
  <si>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</si>
  <si>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</si>
  <si>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</si>
  <si>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</si>
  <si>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</si>
  <si>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</si>
  <si>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</si>
  <si>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</si>
  <si>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</si>
  <si>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</si>
  <si>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</si>
  <si>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</si>
  <si>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</si>
  <si>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</si>
  <si>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</si>
  <si>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</si>
  <si>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</si>
  <si>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</si>
  <si>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</si>
  <si>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</si>
  <si>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</si>
  <si>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</si>
  <si>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</si>
  <si>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</si>
  <si>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</si>
  <si>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</si>
  <si>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</si>
  <si>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</si>
  <si>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</si>
  <si>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</si>
  <si>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</si>
  <si>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</si>
  <si>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</si>
  <si>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</si>
  <si>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</si>
  <si>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</si>
  <si>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</si>
  <si>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</si>
  <si>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</si>
  <si>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</si>
  <si>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</si>
  <si>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</si>
  <si>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</si>
  <si>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</si>
  <si>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</si>
  <si>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</si>
  <si>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</si>
  <si>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</si>
  <si>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</si>
  <si>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</si>
  <si>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</si>
  <si>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</si>
  <si>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</si>
  <si>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</si>
  <si>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</si>
  <si>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</si>
  <si>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</si>
  <si>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</si>
  <si>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</si>
  <si>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</si>
  <si>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</si>
  <si>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</si>
  <si>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</si>
  <si>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</si>
  <si>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</si>
  <si>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</si>
  <si>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</si>
  <si>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</si>
  <si>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</si>
  <si>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</si>
  <si>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</si>
  <si>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</si>
  <si>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</si>
  <si>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</si>
  <si>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</si>
  <si>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</si>
  <si>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</si>
  <si>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</si>
  <si>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</si>
  <si>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</si>
  <si>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</si>
  <si>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</si>
  <si>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</si>
  <si>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</si>
  <si>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</si>
  <si>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</si>
  <si>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</si>
  <si>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</si>
  <si>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</si>
  <si>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</si>
  <si>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</si>
  <si>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</si>
  <si>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</si>
  <si>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</si>
  <si>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</si>
  <si>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</si>
  <si>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</si>
  <si>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</si>
  <si>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</si>
  <si>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</si>
  <si>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</si>
  <si>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</si>
  <si>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</si>
  <si>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</si>
  <si>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</si>
  <si>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</si>
  <si>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</si>
  <si>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</si>
  <si>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</si>
  <si>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</si>
  <si>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</si>
  <si>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</si>
  <si>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</si>
  <si>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</si>
  <si>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</si>
  <si>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</si>
  <si>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</si>
  <si>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</si>
  <si>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</si>
  <si>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</si>
  <si>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</si>
  <si>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</si>
  <si>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</si>
  <si>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</si>
  <si>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</si>
  <si>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</si>
  <si>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</si>
  <si>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</si>
  <si>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</si>
  <si>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</si>
  <si>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</si>
  <si>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</si>
  <si>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</si>
  <si>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</si>
  <si>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</si>
  <si>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</si>
  <si>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</si>
  <si>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</si>
  <si>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</si>
  <si>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</si>
  <si>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</si>
  <si>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</si>
  <si>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</si>
  <si>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</si>
  <si>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</si>
  <si>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</si>
  <si>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</si>
  <si>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</si>
  <si>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</si>
  <si>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</si>
  <si>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</si>
  <si>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</si>
  <si>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</si>
  <si>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</si>
  <si>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</si>
  <si>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</si>
  <si>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</si>
  <si>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</si>
  <si>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</si>
  <si>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</si>
  <si>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</si>
  <si>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</si>
  <si>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</si>
  <si>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</si>
  <si>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</si>
  <si>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</si>
  <si>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</si>
  <si>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</si>
  <si>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</si>
  <si>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</si>
  <si>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</si>
  <si>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</si>
  <si>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</si>
  <si>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</si>
  <si>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</si>
  <si>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</si>
  <si>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</si>
  <si>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</si>
  <si>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</si>
  <si>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</si>
  <si>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</si>
  <si>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</si>
  <si>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</si>
  <si>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</si>
  <si>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</si>
  <si>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</si>
  <si>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</si>
  <si>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</si>
  <si>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</si>
  <si>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</si>
  <si>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</si>
  <si>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</si>
  <si>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</si>
  <si>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</si>
  <si>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</si>
  <si>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</si>
  <si>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</si>
  <si>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</si>
  <si>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</si>
  <si>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</si>
  <si>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</si>
  <si>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</si>
  <si>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</si>
  <si>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</si>
  <si>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</si>
  <si>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</si>
  <si>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</si>
  <si>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</si>
  <si>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</si>
  <si>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</si>
  <si>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</si>
  <si>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</si>
  <si>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</si>
  <si>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</si>
  <si>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</si>
  <si>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</si>
  <si>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</si>
  <si>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</si>
  <si>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</si>
  <si>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</si>
  <si>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</si>
  <si>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</si>
  <si>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</si>
  <si>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</si>
  <si>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</si>
  <si>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</si>
  <si>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</si>
  <si>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</si>
  <si>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</si>
  <si>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</si>
  <si>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</si>
  <si>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</si>
  <si>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</si>
  <si>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</si>
  <si>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</si>
  <si>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</si>
  <si>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</si>
  <si>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</si>
  <si>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</si>
  <si>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</si>
  <si>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</si>
  <si>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</si>
  <si>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</si>
  <si>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</si>
  <si>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</si>
  <si>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</si>
  <si>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</si>
  <si>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</si>
  <si>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</si>
  <si>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</si>
  <si>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</si>
  <si>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</si>
  <si>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</si>
  <si>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</si>
  <si>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</si>
  <si>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</si>
  <si>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</si>
  <si>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</si>
  <si>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</si>
  <si>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</si>
  <si>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</si>
  <si>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</si>
  <si>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</si>
  <si>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</si>
  <si>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</si>
  <si>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</si>
  <si>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</si>
  <si>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</si>
  <si>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</si>
  <si>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</si>
  <si>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</si>
  <si>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</si>
  <si>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</si>
  <si>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</si>
  <si>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</si>
  <si>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</si>
  <si>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</si>
  <si>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</si>
  <si>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</si>
  <si>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</si>
  <si>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</si>
  <si>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</si>
  <si>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</si>
  <si>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</si>
  <si>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</si>
  <si>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</si>
  <si>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</si>
  <si>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</si>
  <si>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</si>
  <si>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</si>
  <si>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</si>
  <si>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</si>
  <si>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</si>
  <si>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</si>
  <si>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</si>
  <si>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</si>
  <si>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</si>
  <si>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</si>
  <si>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</si>
  <si>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</si>
  <si>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</si>
  <si>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</si>
  <si>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</si>
  <si>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</si>
  <si>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</si>
  <si>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</si>
  <si>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</si>
  <si>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</si>
  <si>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</si>
  <si>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</si>
  <si>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</si>
  <si>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</si>
  <si>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</si>
  <si>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</si>
  <si>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</si>
  <si>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</si>
  <si>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</si>
  <si>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</si>
  <si>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</si>
  <si>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</si>
  <si>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</si>
  <si>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</si>
  <si>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</si>
  <si>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</si>
  <si>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</si>
  <si>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</si>
  <si>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</si>
  <si>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</si>
  <si>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</si>
  <si>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</si>
  <si>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</si>
  <si>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</si>
  <si>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</si>
  <si>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</si>
  <si>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</si>
  <si>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</si>
  <si>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</si>
  <si>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</si>
  <si>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</si>
  <si>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</si>
  <si>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</si>
  <si>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</si>
  <si>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</si>
  <si>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</si>
  <si>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</si>
  <si>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</si>
  <si>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</si>
  <si>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</si>
  <si>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</si>
  <si>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</si>
  <si>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</si>
  <si>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</si>
  <si>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</si>
  <si>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</si>
  <si>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</si>
  <si>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</si>
  <si>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</si>
  <si>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</si>
  <si>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</si>
  <si>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</si>
  <si>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</si>
  <si>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</si>
  <si>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</si>
  <si>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</si>
  <si>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</si>
  <si>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</si>
  <si>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</si>
  <si>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</si>
  <si>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</si>
  <si>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</si>
  <si>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</si>
  <si>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</si>
  <si>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</si>
  <si>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</si>
  <si>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</si>
  <si>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</si>
  <si>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</si>
  <si>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</si>
  <si>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</si>
  <si>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</si>
  <si>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</si>
  <si>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</si>
  <si>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</si>
  <si>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</si>
  <si>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</si>
  <si>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</si>
  <si>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</si>
  <si>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</si>
  <si>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</si>
  <si>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</si>
  <si>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</si>
  <si>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</si>
  <si>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</si>
  <si>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</si>
  <si>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</si>
  <si>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</si>
  <si>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</si>
  <si>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</si>
  <si>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</si>
  <si>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</si>
  <si>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</si>
  <si>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</si>
  <si>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</si>
  <si>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</si>
  <si>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</si>
  <si>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</si>
  <si>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</si>
  <si>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</si>
  <si>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</si>
  <si>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</si>
  <si>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</si>
  <si>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</si>
  <si>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</si>
  <si>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</si>
  <si>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</si>
  <si>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</si>
  <si>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</si>
  <si>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</si>
  <si>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</si>
  <si>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</si>
  <si>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</si>
  <si>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</si>
  <si>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</si>
  <si>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</si>
  <si>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</si>
  <si>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</si>
  <si>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</si>
  <si>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</si>
  <si>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</si>
  <si>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</si>
  <si>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</si>
  <si>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</si>
  <si>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</si>
  <si>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</si>
  <si>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</si>
  <si>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</si>
  <si>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</si>
  <si>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</si>
  <si>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</si>
  <si>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</si>
  <si>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</si>
  <si>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</si>
  <si>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</si>
  <si>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</si>
  <si>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</si>
  <si>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</si>
  <si>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</si>
  <si>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</si>
  <si>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</si>
  <si>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</si>
  <si>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</si>
  <si>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</si>
  <si>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</si>
  <si>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</si>
  <si>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</si>
  <si>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</si>
  <si>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</si>
  <si>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</si>
  <si>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</si>
  <si>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</si>
  <si>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</si>
  <si>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</si>
  <si>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</si>
  <si>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</si>
  <si>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</si>
  <si>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</si>
  <si>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</si>
  <si>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</si>
  <si>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</si>
  <si>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</si>
  <si>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</si>
  <si>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</si>
  <si>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</si>
  <si>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</si>
  <si>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</si>
  <si>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</si>
  <si>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</si>
  <si>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</si>
  <si>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</si>
  <si>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</si>
  <si>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</si>
  <si>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</si>
  <si>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</si>
  <si>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</si>
  <si>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</si>
  <si>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</si>
  <si>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</si>
  <si>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</si>
  <si>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</si>
  <si>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</si>
  <si>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</si>
  <si>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</si>
  <si>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</si>
  <si>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</si>
  <si>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</si>
  <si>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</si>
  <si>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</si>
  <si>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</si>
  <si>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</si>
  <si>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</si>
  <si>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</si>
  <si>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</si>
  <si>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</si>
  <si>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</si>
  <si>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</si>
  <si>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</si>
  <si>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</si>
  <si>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</si>
  <si>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</si>
  <si>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</si>
  <si>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</si>
  <si>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</si>
  <si>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</si>
  <si>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</si>
  <si>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</si>
  <si>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</si>
  <si>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</si>
  <si>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</si>
  <si>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</si>
  <si>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</si>
  <si>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</si>
  <si>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</si>
  <si>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</si>
  <si>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</si>
  <si>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</si>
  <si>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</si>
  <si>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</si>
  <si>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</si>
  <si>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</si>
  <si>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</si>
  <si>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</si>
  <si>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</si>
  <si>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</si>
  <si>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</si>
  <si>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</si>
  <si>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</si>
  <si>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</si>
  <si>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</si>
  <si>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</si>
  <si>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</si>
  <si>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</si>
  <si>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</si>
  <si>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</si>
  <si>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</si>
  <si>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</si>
  <si>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</si>
  <si>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</si>
  <si>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</si>
  <si>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</si>
  <si>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</si>
  <si>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</si>
  <si>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</si>
  <si>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</si>
  <si>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</si>
  <si>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</si>
  <si>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</si>
  <si>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</si>
  <si>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</si>
  <si>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</si>
  <si>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</si>
  <si>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</si>
  <si>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</si>
  <si>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</si>
  <si>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</si>
  <si>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</si>
  <si>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</si>
  <si>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</si>
  <si>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</si>
  <si>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</si>
  <si>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</si>
  <si>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</si>
  <si>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</si>
  <si>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</si>
  <si>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</si>
  <si>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</si>
  <si>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</si>
  <si>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</si>
  <si>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</si>
  <si>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</si>
  <si>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</si>
  <si>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</si>
  <si>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</si>
  <si>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</si>
  <si>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</si>
  <si>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</si>
  <si>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</si>
  <si>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</si>
  <si>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</si>
  <si>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</si>
  <si>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</si>
  <si>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</si>
  <si>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</si>
  <si>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</si>
  <si>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</si>
  <si>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</si>
  <si>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</si>
  <si>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</si>
  <si>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</si>
  <si>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</si>
  <si>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</si>
  <si>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</si>
  <si>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</si>
  <si>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</si>
  <si>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</si>
  <si>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</si>
  <si>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</si>
  <si>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</si>
  <si>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</si>
  <si>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</si>
  <si>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</si>
  <si>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</si>
  <si>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</si>
  <si>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</si>
  <si>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</si>
  <si>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</si>
  <si>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</si>
  <si>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</si>
  <si>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</si>
  <si>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</si>
  <si>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</si>
  <si>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</si>
  <si>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</si>
  <si>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</si>
  <si>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</si>
  <si>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</si>
  <si>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</si>
  <si>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</si>
  <si>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</si>
  <si>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</si>
  <si>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</si>
  <si>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</si>
  <si>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</si>
  <si>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</si>
  <si>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</si>
  <si>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</si>
  <si>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</si>
  <si>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</si>
  <si>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</si>
  <si>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</si>
  <si>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</si>
  <si>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</si>
  <si>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</si>
  <si>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</si>
  <si>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</si>
  <si>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</si>
  <si>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</si>
  <si>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</si>
  <si>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</si>
  <si>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</si>
  <si>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</si>
  <si>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</si>
  <si>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</si>
  <si>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</si>
  <si>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</si>
  <si>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</si>
  <si>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</si>
  <si>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</si>
  <si>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</si>
  <si>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</si>
  <si>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</si>
  <si>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</si>
  <si>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</si>
  <si>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</si>
  <si>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</si>
  <si>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</si>
  <si>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</si>
  <si>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</si>
  <si>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</si>
  <si>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</si>
  <si>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</si>
  <si>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</si>
  <si>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</si>
  <si>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</si>
  <si>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</si>
  <si>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</si>
  <si>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</si>
  <si>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</si>
  <si>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</si>
  <si>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</si>
  <si>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</si>
  <si>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</si>
  <si>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</si>
  <si>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</si>
  <si>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</si>
  <si>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</si>
  <si>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</si>
  <si>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</si>
  <si>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</si>
  <si>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</si>
  <si>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</si>
  <si>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</si>
  <si>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</si>
  <si>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</si>
  <si>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</si>
  <si>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</si>
  <si>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</si>
  <si>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</si>
  <si>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</si>
  <si>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</si>
  <si>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</si>
  <si>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</si>
  <si>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</si>
  <si>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</si>
  <si>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</si>
  <si>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</si>
  <si>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</si>
  <si>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</si>
  <si>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</si>
  <si>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</si>
  <si>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</si>
  <si>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</si>
  <si>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</si>
  <si>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</si>
  <si>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</si>
  <si>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</si>
  <si>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</si>
  <si>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</si>
  <si>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</si>
  <si>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</si>
  <si>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</si>
  <si>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</si>
  <si>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</si>
  <si>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</si>
  <si>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</si>
  <si>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</si>
  <si>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</si>
  <si>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</si>
  <si>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</si>
  <si>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</si>
  <si>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</si>
  <si>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</si>
  <si>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</si>
  <si>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</si>
  <si>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</si>
  <si>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</si>
  <si>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</si>
  <si>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</si>
  <si>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</si>
  <si>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</si>
  <si>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</si>
  <si>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</si>
  <si>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</si>
  <si>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</si>
  <si>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</si>
  <si>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</si>
  <si>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</si>
  <si>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</si>
  <si>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</si>
  <si>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</si>
  <si>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</si>
  <si>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</si>
  <si>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</si>
  <si>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</si>
  <si>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</si>
  <si>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</si>
  <si>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</si>
  <si>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</si>
  <si>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</si>
  <si>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</si>
  <si>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</si>
  <si>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</si>
  <si>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</si>
  <si>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</si>
  <si>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</si>
  <si>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</si>
  <si>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</si>
  <si>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</si>
  <si>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</si>
  <si>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</si>
  <si>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</si>
  <si>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</si>
  <si>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</si>
  <si>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</si>
  <si>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</si>
  <si>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</si>
  <si>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</si>
  <si>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</si>
  <si>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</si>
  <si>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</si>
  <si>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</si>
  <si>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</si>
  <si>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</si>
  <si>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</si>
  <si>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</si>
  <si>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</si>
  <si>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</si>
  <si>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</si>
  <si>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</si>
  <si>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</si>
  <si>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</si>
  <si>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</si>
  <si>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</si>
  <si>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</si>
  <si>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</si>
  <si>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</si>
  <si>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</si>
  <si>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</si>
  <si>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</si>
  <si>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</si>
  <si>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</si>
  <si>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</si>
  <si>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</si>
  <si>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</si>
  <si>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</si>
  <si>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</si>
  <si>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</si>
  <si>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</si>
  <si>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</si>
  <si>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</si>
  <si>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</si>
  <si>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</si>
  <si>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</si>
  <si>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</si>
  <si>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</si>
  <si>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</si>
  <si>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</si>
  <si>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</si>
  <si>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</si>
  <si>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</si>
  <si>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</si>
  <si>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</si>
  <si>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</si>
  <si>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</si>
  <si>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</si>
  <si>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</si>
  <si>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</si>
  <si>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</si>
  <si>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</si>
  <si>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</si>
  <si>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</si>
  <si>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</si>
  <si>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</si>
  <si>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</si>
  <si>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</si>
  <si>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</si>
  <si>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</si>
  <si>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</si>
  <si>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</si>
  <si>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</si>
  <si>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</si>
  <si>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</si>
  <si>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</si>
  <si>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</si>
  <si>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</si>
  <si>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</si>
  <si>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</si>
  <si>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</si>
  <si>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</si>
  <si>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</si>
  <si>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</si>
  <si>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</si>
  <si>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</si>
  <si>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</si>
  <si>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</si>
  <si>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</si>
  <si>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</si>
  <si>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</si>
  <si>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</si>
  <si>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</si>
  <si>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</si>
  <si>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</si>
  <si>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</si>
  <si>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</si>
  <si>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</si>
  <si>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</si>
  <si>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</si>
  <si>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</si>
  <si>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</si>
  <si>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</si>
  <si>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</si>
  <si>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</si>
  <si>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</si>
  <si>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</si>
  <si>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</si>
  <si>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</si>
  <si>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</si>
  <si>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</si>
  <si>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</si>
  <si>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</si>
  <si>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</si>
  <si>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</si>
  <si>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</si>
  <si>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</si>
  <si>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</si>
  <si>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</si>
  <si>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</si>
  <si>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</si>
  <si>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</si>
  <si>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</si>
  <si>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</si>
  <si>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</si>
  <si>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</si>
  <si>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</si>
  <si>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</si>
  <si>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</si>
  <si>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</si>
  <si>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</si>
  <si>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</si>
  <si>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</si>
  <si>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</si>
  <si>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</si>
  <si>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</si>
  <si>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</si>
  <si>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</si>
  <si>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</si>
  <si>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</si>
  <si>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</si>
  <si>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</si>
  <si>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</si>
  <si>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</si>
  <si>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</si>
  <si>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</si>
  <si>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</si>
  <si>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</si>
  <si>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</si>
  <si>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</si>
  <si>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</si>
  <si>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</si>
  <si>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</si>
  <si>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</si>
  <si>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</si>
  <si>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</si>
  <si>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</si>
  <si>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</si>
  <si>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</si>
  <si>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</si>
  <si>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</si>
  <si>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</si>
  <si>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</si>
  <si>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</si>
  <si>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</si>
  <si>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</si>
  <si>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</si>
  <si>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</si>
  <si>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</si>
  <si>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</si>
  <si>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</si>
  <si>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</si>
  <si>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</si>
  <si>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</si>
  <si>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</si>
  <si>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</si>
  <si>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</si>
  <si>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</si>
  <si>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</si>
  <si>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</si>
  <si>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</si>
  <si>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</si>
  <si>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</si>
  <si>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</si>
  <si>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</si>
  <si>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</si>
  <si>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</si>
  <si>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</si>
  <si>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</si>
  <si>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</si>
  <si>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</si>
  <si>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</si>
  <si>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</si>
  <si>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</si>
  <si>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</si>
  <si>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</si>
  <si>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</si>
  <si>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</si>
  <si>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</si>
  <si>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</si>
  <si>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</si>
  <si>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</si>
  <si>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</si>
  <si>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</si>
  <si>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</si>
  <si>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</si>
  <si>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</si>
  <si>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</si>
  <si>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</si>
  <si>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</si>
  <si>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</si>
  <si>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</si>
  <si>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</si>
  <si>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</si>
  <si>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</si>
  <si>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</si>
  <si>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</si>
  <si>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</si>
  <si>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</si>
  <si>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</si>
  <si>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</si>
  <si>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</si>
  <si>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</si>
  <si>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</si>
  <si>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</si>
  <si>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</si>
  <si>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</si>
  <si>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</si>
  <si>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</si>
  <si>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</si>
  <si>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</si>
  <si>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</si>
  <si>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</si>
  <si>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</si>
  <si>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</si>
  <si>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</si>
  <si>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</si>
  <si>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</si>
  <si>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</si>
  <si>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</si>
  <si>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</si>
  <si>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</si>
  <si>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</si>
  <si>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</si>
  <si>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</si>
  <si>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</si>
  <si>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</si>
  <si>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</si>
  <si>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</si>
  <si>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</si>
  <si>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</si>
  <si>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</si>
  <si>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</si>
  <si>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</si>
  <si>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</si>
  <si>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</si>
  <si>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</si>
  <si>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</si>
  <si>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</si>
  <si>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</si>
  <si>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</si>
  <si>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</si>
  <si>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</si>
  <si>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</si>
  <si>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</si>
  <si>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</si>
  <si>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</si>
  <si>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</si>
  <si>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</si>
  <si>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</si>
  <si>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</si>
  <si>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</si>
  <si>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</si>
  <si>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</si>
  <si>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</si>
  <si>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</si>
  <si>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</si>
  <si>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</si>
  <si>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</si>
  <si>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</si>
  <si>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</si>
  <si>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</si>
  <si>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</si>
  <si>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</si>
  <si>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</si>
  <si>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</si>
  <si>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</si>
  <si>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</si>
  <si>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</si>
  <si>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</si>
  <si>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</si>
  <si>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</si>
  <si>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</si>
  <si>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</si>
  <si>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</si>
  <si>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</si>
  <si>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</si>
  <si>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</si>
  <si>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</si>
  <si>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</si>
  <si>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</si>
  <si>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</si>
  <si>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</si>
  <si>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</si>
  <si>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</si>
  <si>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</si>
  <si>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</si>
  <si>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</si>
  <si>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</si>
  <si>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</si>
  <si>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</si>
  <si>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</si>
  <si>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</si>
  <si>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</si>
  <si>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</si>
  <si>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</si>
  <si>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</si>
  <si>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</si>
  <si>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</si>
  <si>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</si>
  <si>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</si>
  <si>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</si>
  <si>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</si>
  <si>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</si>
  <si>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</si>
  <si>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</si>
  <si>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</si>
  <si>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</si>
  <si>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</si>
  <si>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</si>
  <si>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</si>
  <si>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</si>
  <si>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</si>
  <si>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</si>
  <si>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</si>
  <si>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</si>
  <si>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</si>
  <si>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</si>
  <si>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</si>
  <si>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</si>
  <si>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</si>
  <si>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</si>
  <si>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</si>
  <si>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</si>
  <si>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</si>
  <si>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</si>
  <si>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</si>
  <si>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</si>
  <si>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</si>
  <si>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</si>
  <si>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</si>
  <si>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</si>
  <si>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</si>
  <si>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</si>
  <si>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</si>
  <si>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</si>
  <si>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</si>
  <si>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</si>
  <si>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</si>
  <si>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</si>
  <si>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</si>
  <si>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</si>
  <si>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</si>
  <si>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</si>
  <si>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</si>
  <si>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</si>
  <si>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</si>
  <si>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</si>
  <si>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</si>
  <si>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</si>
  <si>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</si>
  <si>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</si>
  <si>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</si>
  <si>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</si>
  <si>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</si>
  <si>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</si>
  <si>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</si>
  <si>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</si>
  <si>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</si>
  <si>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</si>
  <si>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</si>
  <si>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</si>
  <si>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</si>
  <si>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</si>
  <si>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</si>
  <si>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</si>
  <si>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</si>
  <si>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</si>
  <si>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</si>
  <si>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</si>
  <si>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</si>
  <si>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</si>
  <si>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</si>
  <si>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</si>
  <si>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</si>
  <si>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</si>
  <si>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</si>
  <si>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</si>
  <si>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</si>
  <si>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</si>
  <si>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</si>
  <si>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</si>
  <si>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</si>
  <si>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</si>
  <si>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</si>
  <si>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</si>
  <si>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</si>
  <si>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</si>
  <si>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</si>
  <si>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</si>
  <si>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</si>
  <si>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</si>
  <si>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</si>
  <si>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</si>
  <si>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</si>
  <si>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</si>
  <si>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</si>
  <si>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</si>
  <si>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</si>
  <si>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</si>
  <si>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</si>
  <si>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</si>
  <si>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</si>
  <si>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</si>
  <si>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</si>
  <si>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</si>
  <si>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</si>
  <si>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</si>
  <si>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</si>
  <si>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</si>
  <si>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</si>
  <si>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</si>
  <si>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</si>
  <si>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</si>
  <si>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</si>
  <si>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</si>
  <si>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</si>
  <si>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</si>
  <si>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</si>
  <si>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</si>
  <si>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</si>
  <si>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</si>
  <si>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</si>
  <si>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</si>
  <si>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</si>
  <si>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</si>
  <si>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</si>
  <si>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</si>
  <si>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</si>
  <si>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</si>
  <si>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</si>
  <si>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</si>
  <si>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</si>
  <si>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</si>
  <si>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</si>
  <si>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</si>
  <si>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</si>
  <si>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</si>
  <si>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</si>
  <si>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</si>
  <si>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</si>
  <si>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</si>
  <si>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</si>
  <si>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</si>
  <si>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</si>
  <si>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</si>
  <si>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</si>
  <si>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</si>
  <si>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</si>
  <si>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</si>
  <si>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</si>
  <si>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</si>
  <si>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</si>
  <si>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</si>
  <si>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</si>
  <si>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</si>
  <si>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</si>
  <si>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</si>
  <si>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</si>
  <si>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</si>
  <si>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</si>
  <si>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</si>
  <si>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</si>
  <si>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</si>
  <si>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</si>
  <si>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</si>
  <si>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</si>
  <si>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</si>
  <si>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</si>
  <si>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</si>
  <si>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</si>
  <si>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</si>
  <si>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</si>
  <si>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</si>
  <si>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</si>
  <si>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</si>
  <si>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</si>
  <si>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</si>
  <si>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</si>
  <si>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</si>
  <si>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</si>
  <si>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</si>
  <si>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</si>
  <si>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</si>
  <si>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</si>
  <si>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</si>
  <si>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</si>
  <si>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</si>
  <si>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</si>
  <si>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</si>
  <si>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</si>
  <si>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</si>
  <si>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</si>
  <si>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</si>
  <si>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</si>
  <si>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</si>
  <si>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</si>
  <si>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</si>
  <si>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</si>
  <si>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</si>
  <si>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</si>
  <si>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</si>
  <si>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</si>
  <si>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</si>
  <si>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</si>
  <si>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</si>
  <si>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</si>
  <si>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</si>
  <si>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</si>
  <si>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</si>
  <si>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</si>
  <si>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</si>
  <si>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</si>
  <si>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</si>
  <si>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</si>
  <si>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</si>
  <si>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</si>
  <si>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</si>
  <si>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</si>
  <si>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</si>
  <si>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</si>
  <si>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</si>
  <si>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</si>
  <si>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</si>
  <si>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</si>
  <si>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</si>
  <si>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</si>
  <si>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</si>
  <si>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</si>
  <si>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</si>
  <si>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</si>
  <si>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</si>
  <si>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</si>
  <si>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</si>
  <si>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</si>
  <si>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</si>
  <si>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</si>
  <si>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</si>
  <si>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</si>
  <si>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</si>
  <si>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</si>
  <si>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</si>
  <si>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</si>
  <si>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</si>
  <si>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</si>
  <si>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</si>
  <si>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</si>
  <si>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</si>
  <si>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</si>
  <si>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</si>
  <si>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</si>
  <si>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</si>
  <si>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</si>
  <si>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</si>
  <si>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</si>
  <si>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</si>
  <si>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</si>
  <si>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</si>
  <si>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</si>
  <si>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</si>
  <si>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</si>
  <si>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</si>
  <si>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</si>
  <si>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</si>
  <si>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</si>
  <si>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</si>
  <si>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</si>
  <si>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</si>
  <si>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</si>
  <si>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</si>
  <si>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</si>
  <si>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</si>
  <si>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</si>
  <si>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</si>
  <si>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</si>
  <si>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</si>
  <si>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</si>
  <si>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</si>
  <si>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</si>
  <si>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</si>
  <si>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</si>
  <si>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</si>
  <si>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</si>
  <si>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</si>
  <si>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</si>
  <si>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</si>
  <si>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</si>
  <si>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</si>
  <si>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</si>
  <si>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</si>
  <si>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</si>
  <si>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</si>
  <si>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</si>
  <si>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</si>
  <si>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</si>
  <si>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</si>
  <si>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</si>
  <si>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</si>
  <si>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</si>
  <si>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</si>
  <si>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</si>
  <si>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</si>
  <si>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</si>
  <si>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</si>
  <si>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</si>
  <si>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</si>
  <si>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</si>
  <si>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</si>
  <si>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</si>
  <si>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</si>
  <si>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</si>
  <si>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</si>
  <si>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</si>
  <si>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</si>
  <si>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</si>
  <si>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</si>
  <si>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</si>
  <si>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</si>
  <si>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</si>
  <si>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</si>
  <si>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</si>
  <si>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</si>
  <si>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</si>
  <si>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</si>
  <si>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</si>
  <si>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</si>
  <si>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</si>
  <si>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</si>
  <si>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</si>
  <si>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</si>
  <si>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</si>
  <si>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</si>
  <si>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</si>
  <si>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</si>
  <si>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</si>
  <si>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</si>
  <si>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</si>
  <si>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</si>
  <si>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</si>
  <si>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</si>
  <si>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</si>
  <si>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</si>
  <si>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</si>
  <si>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</si>
  <si>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</si>
  <si>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</si>
  <si>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</si>
  <si>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</si>
  <si>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</si>
  <si>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</si>
  <si>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</si>
  <si>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</si>
  <si>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</si>
  <si>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</si>
  <si>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</si>
  <si>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</si>
  <si>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</si>
  <si>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</si>
  <si>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</si>
  <si>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</si>
  <si>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</si>
  <si>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</si>
  <si>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</si>
  <si>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</si>
  <si>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</si>
  <si>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</si>
  <si>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</si>
  <si>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</si>
  <si>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</si>
  <si>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</si>
  <si>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</si>
  <si>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</si>
  <si>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</si>
  <si>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</si>
  <si>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</si>
  <si>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</si>
  <si>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</si>
  <si>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</si>
  <si>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</si>
  <si>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</si>
  <si>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</si>
  <si>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</si>
  <si>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</si>
  <si>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</si>
  <si>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</si>
  <si>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</si>
  <si>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</si>
  <si>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</si>
  <si>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</si>
  <si>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</si>
  <si>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</si>
  <si>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</si>
  <si>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</si>
  <si>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</si>
  <si>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</si>
  <si>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</si>
  <si>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</si>
  <si>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</si>
  <si>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</si>
  <si>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</si>
  <si>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</si>
  <si>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</si>
  <si>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</si>
  <si>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</si>
  <si>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</si>
  <si>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</si>
  <si>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</si>
  <si>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</si>
  <si>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</si>
  <si>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</si>
  <si>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</si>
  <si>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</si>
  <si>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</si>
  <si>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</si>
  <si>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</si>
  <si>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</si>
  <si>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</si>
  <si>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</si>
  <si>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</si>
  <si>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</si>
  <si>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</si>
  <si>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</si>
  <si>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</si>
  <si>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</si>
  <si>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</si>
  <si>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</si>
  <si>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</si>
  <si>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</si>
  <si>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</si>
  <si>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</si>
  <si>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</si>
  <si>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</si>
  <si>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</si>
  <si>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</si>
  <si>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</si>
  <si>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</si>
  <si>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</si>
  <si>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</si>
  <si>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</si>
  <si>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</si>
  <si>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</si>
  <si>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</si>
  <si>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</si>
  <si>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</si>
  <si>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</si>
  <si>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</si>
  <si>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</si>
  <si>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</si>
  <si>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</si>
  <si>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</si>
  <si>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</si>
  <si>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</si>
  <si>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</si>
  <si>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</si>
  <si>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</si>
  <si>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</si>
  <si>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</si>
  <si>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</si>
  <si>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</si>
  <si>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</si>
  <si>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</si>
  <si>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</si>
  <si>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</si>
  <si>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</si>
  <si>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</si>
  <si>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</si>
  <si>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</si>
  <si>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</si>
  <si>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</si>
  <si>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</si>
  <si>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</si>
  <si>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</si>
  <si>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</si>
  <si>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</si>
  <si>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</si>
  <si>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</si>
  <si>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</si>
  <si>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</si>
  <si>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</si>
  <si>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</si>
  <si>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</si>
  <si>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</si>
  <si>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</si>
  <si>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</si>
  <si>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</si>
  <si>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</si>
  <si>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</si>
  <si>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</si>
  <si>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</si>
  <si>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</si>
  <si>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</si>
  <si>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</si>
  <si>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</si>
  <si>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</si>
  <si>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</si>
  <si>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</si>
  <si>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</si>
  <si>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</si>
  <si>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</si>
  <si>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</si>
  <si>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</si>
  <si>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</si>
  <si>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</si>
  <si>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</si>
  <si>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</si>
  <si>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</si>
  <si>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</si>
  <si>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</si>
  <si>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</si>
  <si>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</si>
  <si>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</si>
  <si>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</si>
  <si>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</si>
  <si>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</si>
  <si>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</si>
  <si>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</si>
  <si>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</si>
  <si>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</si>
  <si>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</si>
  <si>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</si>
  <si>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</si>
  <si>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</si>
  <si>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</si>
  <si>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</si>
  <si>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</si>
  <si>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</si>
  <si>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</si>
  <si>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</si>
  <si>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</si>
  <si>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</si>
  <si>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</si>
  <si>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</si>
  <si>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</si>
  <si>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</si>
  <si>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</si>
  <si>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</si>
  <si>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</si>
  <si>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</si>
  <si>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</si>
  <si>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</si>
  <si>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</si>
  <si>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</si>
  <si>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</si>
  <si>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</si>
  <si>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</si>
  <si>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</si>
  <si>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</si>
  <si>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</si>
  <si>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</si>
  <si>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</si>
  <si>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</si>
  <si>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</si>
  <si>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</si>
  <si>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</si>
  <si>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</si>
  <si>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</si>
  <si>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</si>
  <si>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</si>
  <si>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</si>
  <si>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</si>
  <si>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</si>
  <si>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</si>
  <si>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</si>
  <si>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</si>
  <si>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</si>
  <si>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</si>
  <si>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</si>
  <si>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</si>
  <si>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</si>
  <si>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</si>
  <si>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</si>
  <si>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</si>
  <si>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</si>
  <si>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</si>
  <si>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</si>
  <si>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</si>
  <si>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</si>
  <si>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</si>
  <si>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</si>
  <si>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</si>
  <si>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</si>
  <si>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</si>
  <si>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</si>
  <si>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</si>
  <si>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</si>
  <si>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</si>
  <si>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</si>
  <si>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</si>
  <si>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</si>
  <si>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</si>
  <si>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</si>
  <si>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</si>
  <si>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</si>
  <si>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</si>
  <si>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</si>
  <si>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</si>
  <si>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</si>
  <si>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</si>
  <si>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</si>
  <si>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</si>
  <si>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</si>
  <si>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</si>
  <si>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</si>
  <si>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</si>
  <si>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</si>
  <si>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</si>
  <si>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</si>
  <si>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</si>
  <si>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</si>
  <si>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</si>
  <si>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</si>
  <si>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</si>
  <si>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</si>
  <si>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</si>
  <si>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</si>
  <si>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</si>
  <si>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</si>
  <si>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</si>
  <si>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</si>
  <si>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</si>
  <si>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</si>
  <si>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</si>
  <si>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</si>
  <si>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</si>
  <si>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</si>
  <si>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</si>
  <si>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</si>
  <si>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</si>
  <si>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</si>
  <si>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</si>
  <si>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</si>
  <si>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</si>
  <si>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</si>
  <si>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</si>
  <si>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</si>
  <si>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</si>
  <si>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</si>
  <si>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</si>
  <si>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</si>
  <si>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</si>
  <si>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</si>
  <si>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</si>
  <si>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</si>
  <si>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</si>
  <si>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</si>
  <si>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</si>
  <si>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</si>
  <si>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</si>
  <si>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</si>
  <si>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</si>
  <si>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</si>
  <si>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</si>
  <si>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</si>
  <si>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</si>
  <si>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</si>
  <si>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</si>
  <si>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</si>
  <si>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</si>
  <si>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</si>
  <si>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</si>
  <si>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</si>
  <si>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</si>
  <si>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</si>
  <si>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</si>
  <si>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</si>
  <si>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</si>
  <si>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</si>
  <si>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</si>
  <si>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</si>
  <si>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</si>
  <si>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</si>
  <si>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</si>
  <si>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</si>
  <si>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</si>
  <si>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</si>
  <si>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</si>
  <si>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</si>
  <si>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</si>
  <si>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</si>
  <si>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</si>
  <si>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</si>
  <si>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</si>
  <si>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</si>
  <si>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</si>
  <si>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</si>
  <si>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</si>
  <si>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</si>
  <si>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</si>
  <si>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</si>
  <si>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</si>
  <si>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</si>
  <si>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</si>
  <si>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</si>
  <si>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</si>
  <si>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</si>
  <si>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</si>
  <si>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</si>
  <si>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</si>
  <si>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</si>
  <si>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</si>
  <si>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</si>
  <si>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</si>
  <si>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</si>
  <si>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</si>
  <si>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</si>
  <si>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</si>
  <si>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</si>
  <si>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</si>
  <si>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</si>
  <si>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</si>
  <si>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</si>
  <si>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</si>
  <si>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</si>
  <si>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</si>
  <si>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</si>
  <si>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</si>
  <si>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</si>
  <si>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</si>
  <si>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</si>
  <si>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</si>
  <si>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</si>
  <si>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</si>
  <si>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</si>
  <si>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</si>
  <si>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</si>
  <si>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</si>
  <si>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</si>
  <si>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</si>
  <si>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</si>
  <si>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</si>
  <si>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</si>
  <si>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</si>
  <si>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</si>
  <si>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</si>
  <si>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</si>
  <si>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</si>
  <si>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</si>
  <si>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</si>
  <si>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</si>
  <si>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</si>
  <si>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</si>
  <si>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</si>
  <si>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</si>
  <si>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</si>
  <si>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</si>
  <si>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</si>
  <si>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</si>
  <si>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</si>
  <si>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</si>
  <si>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</si>
  <si>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</si>
  <si>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</si>
  <si>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</si>
  <si>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</si>
  <si>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</si>
  <si>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</si>
  <si>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</si>
  <si>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</si>
  <si>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</si>
  <si>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</si>
  <si>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</si>
  <si>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</si>
  <si>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</si>
  <si>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</si>
  <si>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</si>
  <si>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</si>
  <si>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</si>
  <si>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</si>
  <si>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</si>
  <si>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</si>
  <si>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</si>
  <si>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</si>
  <si>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</si>
  <si>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</si>
  <si>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</si>
  <si>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</si>
  <si>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</si>
  <si>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</si>
  <si>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</si>
  <si>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</si>
  <si>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</si>
  <si>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</si>
  <si>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</si>
  <si>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</si>
  <si>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</si>
  <si>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</si>
  <si>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</si>
  <si>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</si>
  <si>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</si>
  <si>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</si>
  <si>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</si>
  <si>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</si>
  <si>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</si>
  <si>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</si>
  <si>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</si>
  <si>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</si>
  <si>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</si>
  <si>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</si>
  <si>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</si>
  <si>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</si>
  <si>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</si>
  <si>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</si>
  <si>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</si>
  <si>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</si>
  <si>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</si>
  <si>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</si>
  <si>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</si>
  <si>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</si>
  <si>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</si>
  <si>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</si>
  <si>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</si>
  <si>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</si>
  <si>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</si>
  <si>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</si>
  <si>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</si>
  <si>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</si>
  <si>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</si>
  <si>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</si>
  <si>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</si>
  <si>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</si>
  <si>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</si>
  <si>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</si>
  <si>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</si>
  <si>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</si>
  <si>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</si>
  <si>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</si>
  <si>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</si>
  <si>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</si>
  <si>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</si>
  <si>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</si>
  <si>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</si>
  <si>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</si>
  <si>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</si>
  <si>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</si>
  <si>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</si>
  <si>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</si>
  <si>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</si>
  <si>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</si>
  <si>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</si>
  <si>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</si>
  <si>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</si>
  <si>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</si>
  <si>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</si>
  <si>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</si>
  <si>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</si>
  <si>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</si>
  <si>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</si>
  <si>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</si>
  <si>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</si>
  <si>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</si>
  <si>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</si>
  <si>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</si>
  <si>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</si>
  <si>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</si>
  <si>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</si>
  <si>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</si>
  <si>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</si>
  <si>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</si>
  <si>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</si>
  <si>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</si>
  <si>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</si>
  <si>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</si>
  <si>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</si>
  <si>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</si>
  <si>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</si>
  <si>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</si>
  <si>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</si>
  <si>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</si>
  <si>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</si>
  <si>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</si>
  <si>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</si>
  <si>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</si>
  <si>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</si>
  <si>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</si>
  <si>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</si>
  <si>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</si>
  <si>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</si>
  <si>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</si>
  <si>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</si>
  <si>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</si>
  <si>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</si>
  <si>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</si>
  <si>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</si>
  <si>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</si>
  <si>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</si>
  <si>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</si>
  <si>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</si>
  <si>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</si>
  <si>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</si>
  <si>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</si>
  <si>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</si>
  <si>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</si>
  <si>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</si>
  <si>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</si>
  <si>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</si>
  <si>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</si>
  <si>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</si>
  <si>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</si>
  <si>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</si>
  <si>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</si>
  <si>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</si>
  <si>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</si>
  <si>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</si>
  <si>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</si>
  <si>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</si>
  <si>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</si>
  <si>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</si>
  <si>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</si>
  <si>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</si>
  <si>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</si>
  <si>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</si>
  <si>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</si>
  <si>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</si>
  <si>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</si>
  <si>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</si>
  <si>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</si>
  <si>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</si>
  <si>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</si>
  <si>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</si>
  <si>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</si>
  <si>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</si>
  <si>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</si>
  <si>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</si>
  <si>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</si>
  <si>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</si>
  <si>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</si>
  <si>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</si>
  <si>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</si>
  <si>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</si>
  <si>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</si>
  <si>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</si>
  <si>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</si>
  <si>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</si>
  <si>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</si>
  <si>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</si>
  <si>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</si>
  <si>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</si>
  <si>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</si>
  <si>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</si>
  <si>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</si>
  <si>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</si>
  <si>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</si>
  <si>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</si>
  <si>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</si>
  <si>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</si>
  <si>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</si>
  <si>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</si>
  <si>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</si>
  <si>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</si>
  <si>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</si>
  <si>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</si>
  <si>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</si>
  <si>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</si>
  <si>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</si>
  <si>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</si>
  <si>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</si>
  <si>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</si>
  <si>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</si>
  <si>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</si>
  <si>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</si>
  <si>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</si>
  <si>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</si>
  <si>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</si>
  <si>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</si>
  <si>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</si>
  <si>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</si>
  <si>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</si>
  <si>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</si>
  <si>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</si>
  <si>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</si>
  <si>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</si>
  <si>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</si>
  <si>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</si>
  <si>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</si>
  <si>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</si>
  <si>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</si>
  <si>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</si>
  <si>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</si>
  <si>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</si>
  <si>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</si>
  <si>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</si>
  <si>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</si>
  <si>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</si>
  <si>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</si>
  <si>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</si>
  <si>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</si>
  <si>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</si>
  <si>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</si>
  <si>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</si>
  <si>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</si>
  <si>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</si>
  <si>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</si>
  <si>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</si>
  <si>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</si>
  <si>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</si>
  <si>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</si>
  <si>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</si>
  <si>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</si>
  <si>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</si>
  <si>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</si>
  <si>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</si>
  <si>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</si>
  <si>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</si>
  <si>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</si>
  <si>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</si>
  <si>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</si>
  <si>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</si>
  <si>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</si>
  <si>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</si>
  <si>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</si>
  <si>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</si>
  <si>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</si>
  <si>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</si>
  <si>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</si>
  <si>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</si>
  <si>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</si>
  <si>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</si>
  <si>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</si>
  <si>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</si>
  <si>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</si>
  <si>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</si>
  <si>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</si>
  <si>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</si>
  <si>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</si>
  <si>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</si>
  <si>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</si>
  <si>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</si>
  <si>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</si>
  <si>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</si>
  <si>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</si>
  <si>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</si>
  <si>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</si>
  <si>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</si>
  <si>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</si>
  <si>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</si>
  <si>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</si>
  <si>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</si>
  <si>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</si>
  <si>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</si>
  <si>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</si>
  <si>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</si>
  <si>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</si>
  <si>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</si>
  <si>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</si>
  <si>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</si>
  <si>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</si>
  <si>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</si>
  <si>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</si>
  <si>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</si>
  <si>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</si>
  <si>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</si>
  <si>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</si>
  <si>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</si>
  <si>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</si>
  <si>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</si>
  <si>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</si>
  <si>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</si>
  <si>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</si>
  <si>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</si>
  <si>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</si>
  <si>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</si>
  <si>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</si>
  <si>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</si>
  <si>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</si>
  <si>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</si>
  <si>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</si>
  <si>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</si>
  <si>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</si>
  <si>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</si>
  <si>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</si>
  <si>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</si>
  <si>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</si>
  <si>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</si>
  <si>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</si>
  <si>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</si>
  <si>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</si>
  <si>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</si>
  <si>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</si>
  <si>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</si>
  <si>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</si>
  <si>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</si>
  <si>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</si>
  <si>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</si>
  <si>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</si>
  <si>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</si>
  <si>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</si>
  <si>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</si>
  <si>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</si>
  <si>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</si>
  <si>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</si>
  <si>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</si>
  <si>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</si>
  <si>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</si>
  <si>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</si>
  <si>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</si>
  <si>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</si>
  <si>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</si>
  <si>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</si>
  <si>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</si>
  <si>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</si>
  <si>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</si>
  <si>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</si>
  <si>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</si>
  <si>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</si>
  <si>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</si>
  <si>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</si>
  <si>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</si>
  <si>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</si>
  <si>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</si>
  <si>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</si>
  <si>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</si>
  <si>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</si>
  <si>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</si>
  <si>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</si>
  <si>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</si>
  <si>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</si>
  <si>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</si>
  <si>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</si>
  <si>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</si>
  <si>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</si>
  <si>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</si>
  <si>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</si>
  <si>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</si>
  <si>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</si>
  <si>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</si>
  <si>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</si>
  <si>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</si>
  <si>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</si>
  <si>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</si>
  <si>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</si>
  <si>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</si>
  <si>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</si>
  <si>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</si>
  <si>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</si>
  <si>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</si>
  <si>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</si>
  <si>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</si>
  <si>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</si>
  <si>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</si>
  <si>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</si>
  <si>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</si>
  <si>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</si>
  <si>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</si>
  <si>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</si>
  <si>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</si>
  <si>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</si>
  <si>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</si>
  <si>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</si>
  <si>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</si>
  <si>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</si>
  <si>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</si>
  <si>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</si>
  <si>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</si>
  <si>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</si>
  <si>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</si>
  <si>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</si>
  <si>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</si>
  <si>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</si>
  <si>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</si>
  <si>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</si>
  <si>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</si>
  <si>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</si>
  <si>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</si>
  <si>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</si>
  <si>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</si>
  <si>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</si>
  <si>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</si>
  <si>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</si>
  <si>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</si>
  <si>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</si>
  <si>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</si>
  <si>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</si>
  <si>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</si>
  <si>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</si>
  <si>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</si>
  <si>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</si>
  <si>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</si>
  <si>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</si>
  <si>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</si>
  <si>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</si>
  <si>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</si>
  <si>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</si>
  <si>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</si>
  <si>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</si>
  <si>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</si>
  <si>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</si>
  <si>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</si>
  <si>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</si>
  <si>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</si>
  <si>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</si>
  <si>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</si>
  <si>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</si>
  <si>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</si>
  <si>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</si>
  <si>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</si>
  <si>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</si>
  <si>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</si>
  <si>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</si>
  <si>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</si>
  <si>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</si>
  <si>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</si>
  <si>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</si>
  <si>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</si>
  <si>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</si>
  <si>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</si>
  <si>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</si>
  <si>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</si>
  <si>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</si>
  <si>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</si>
  <si>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</si>
  <si>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</si>
  <si>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</si>
  <si>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</si>
  <si>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</si>
  <si>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</si>
  <si>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</si>
  <si>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</si>
  <si>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</si>
  <si>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</si>
  <si>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</si>
  <si>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</si>
  <si>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</si>
  <si>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</si>
  <si>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</si>
  <si>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</si>
  <si>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</si>
  <si>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</si>
  <si>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</si>
  <si>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</si>
  <si>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</si>
  <si>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</si>
  <si>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</si>
  <si>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</si>
  <si>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</si>
  <si>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</si>
  <si>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</si>
  <si>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</si>
  <si>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</si>
  <si>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</si>
  <si>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</si>
  <si>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</si>
  <si>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</si>
  <si>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</si>
  <si>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</si>
  <si>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</si>
  <si>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</si>
  <si>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</si>
  <si>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</si>
  <si>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</si>
  <si>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</si>
  <si>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</si>
  <si>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</si>
  <si>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</si>
  <si>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</si>
  <si>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</si>
  <si>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</si>
  <si>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</si>
  <si>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</si>
  <si>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</si>
  <si>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</si>
  <si>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</si>
  <si>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</si>
  <si>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</si>
  <si>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</si>
  <si>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</si>
  <si>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</si>
  <si>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</si>
  <si>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</si>
  <si>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</si>
  <si>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</si>
  <si>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</si>
  <si>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</si>
  <si>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</si>
  <si>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</si>
  <si>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</si>
  <si>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</si>
  <si>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</si>
  <si>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</si>
  <si>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</si>
  <si>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</si>
  <si>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</si>
  <si>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</si>
  <si>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</si>
  <si>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</si>
  <si>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</si>
  <si>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</si>
  <si>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</si>
  <si>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</si>
  <si>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</si>
  <si>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</si>
  <si>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</si>
  <si>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</si>
  <si>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</si>
  <si>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</si>
  <si>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</si>
  <si>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</si>
  <si>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</si>
  <si>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</si>
  <si>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</si>
  <si>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</si>
  <si>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</si>
  <si>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</si>
  <si>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</si>
  <si>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</si>
  <si>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</si>
  <si>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</si>
  <si>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</si>
  <si>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</si>
  <si>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</si>
  <si>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</si>
  <si>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</si>
  <si>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</si>
  <si>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</si>
  <si>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</si>
  <si>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</si>
  <si>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</si>
  <si>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</si>
  <si>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</si>
  <si>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</si>
  <si>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</si>
  <si>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</si>
  <si>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</si>
  <si>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</si>
  <si>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</si>
  <si>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</si>
  <si>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</si>
  <si>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</si>
  <si>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</si>
  <si>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</si>
  <si>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</si>
  <si>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</si>
  <si>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</si>
  <si>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</si>
  <si>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</si>
  <si>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</si>
  <si>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</si>
  <si>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</si>
  <si>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</si>
  <si>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</si>
  <si>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</si>
  <si>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</si>
  <si>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</si>
  <si>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</si>
  <si>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</si>
  <si>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</si>
  <si>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</si>
  <si>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</si>
  <si>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</si>
  <si>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</si>
  <si>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</si>
  <si>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</si>
  <si>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</si>
  <si>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</si>
  <si>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</si>
  <si>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</si>
  <si>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</si>
  <si>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</si>
  <si>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</si>
  <si>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</si>
  <si>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</si>
  <si>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</si>
  <si>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</si>
  <si>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</si>
  <si>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</si>
  <si>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</si>
  <si>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</si>
  <si>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</si>
  <si>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</si>
  <si>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</si>
  <si>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</si>
  <si>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</si>
  <si>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</si>
  <si>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</si>
  <si>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</si>
  <si>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</si>
  <si>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</si>
  <si>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</si>
  <si>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</si>
  <si>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</si>
  <si>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</si>
  <si>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</si>
  <si>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</si>
  <si>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</si>
  <si>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</si>
  <si>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</si>
  <si>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</si>
  <si>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</si>
  <si>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</si>
  <si>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</si>
  <si>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</si>
  <si>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</si>
  <si>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</si>
  <si>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</si>
  <si>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</si>
  <si>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</si>
  <si>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</si>
  <si>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</si>
  <si>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</si>
  <si>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</si>
  <si>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</si>
  <si>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</si>
  <si>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</si>
  <si>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</si>
  <si>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</si>
  <si>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</si>
  <si>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</si>
  <si>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</si>
  <si>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</si>
  <si>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</si>
  <si>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</si>
  <si>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</si>
  <si>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</si>
  <si>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</si>
  <si>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</si>
  <si>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</si>
  <si>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</si>
  <si>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</si>
  <si>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</si>
  <si>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</si>
  <si>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</si>
  <si>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</si>
  <si>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</si>
  <si>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</si>
  <si>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</si>
  <si>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</si>
  <si>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</si>
  <si>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</si>
  <si>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</si>
  <si>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</si>
  <si>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</si>
  <si>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</si>
  <si>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</si>
  <si>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</si>
  <si>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</si>
  <si>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</si>
  <si>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</si>
  <si>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</si>
  <si>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</si>
  <si>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</si>
  <si>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</si>
  <si>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</si>
  <si>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</si>
  <si>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</si>
  <si>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</si>
  <si>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</si>
  <si>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</si>
  <si>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</si>
  <si>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</si>
  <si>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</si>
  <si>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</si>
  <si>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</si>
  <si>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</si>
  <si>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</si>
  <si>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</si>
  <si>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</si>
  <si>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</si>
  <si>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</si>
  <si>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</si>
  <si>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</si>
  <si>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</si>
  <si>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</si>
  <si>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</si>
  <si>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</si>
  <si>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</si>
  <si>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</si>
  <si>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</si>
  <si>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</si>
  <si>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</si>
  <si>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</si>
  <si>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</si>
  <si>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</si>
  <si>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</si>
  <si>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</si>
  <si>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</si>
  <si>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</si>
  <si>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</si>
  <si>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</si>
  <si>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</si>
  <si>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</si>
  <si>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</si>
  <si>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</si>
  <si>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</si>
  <si>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</si>
  <si>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</si>
  <si>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</si>
  <si>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</si>
  <si>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</si>
  <si>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</si>
  <si>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</si>
  <si>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</si>
  <si>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</si>
  <si>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</si>
  <si>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</si>
  <si>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</si>
  <si>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</si>
  <si>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</si>
  <si>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</si>
  <si>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</si>
  <si>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</si>
  <si>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</si>
  <si>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</si>
  <si>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</si>
  <si>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</si>
  <si>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</si>
  <si>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</si>
  <si>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</si>
  <si>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</si>
  <si>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</si>
  <si>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</si>
  <si>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</si>
  <si>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</si>
  <si>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</si>
  <si>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</si>
  <si>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</si>
  <si>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</si>
  <si>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</si>
  <si>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</si>
  <si>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</si>
  <si>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</si>
  <si>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</si>
  <si>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</si>
  <si>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</si>
  <si>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</si>
  <si>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</si>
  <si>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</si>
  <si>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</si>
  <si>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</si>
  <si>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</si>
  <si>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</si>
  <si>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</si>
  <si>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</si>
  <si>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</si>
  <si>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</si>
  <si>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</si>
  <si>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</si>
  <si>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</si>
  <si>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</si>
  <si>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</si>
  <si>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</si>
  <si>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</si>
  <si>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</si>
  <si>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</si>
  <si>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</si>
  <si>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</si>
  <si>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</si>
  <si>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</si>
  <si>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</si>
  <si>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</si>
  <si>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</si>
  <si>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</si>
  <si>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</si>
  <si>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</si>
  <si>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</si>
  <si>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</si>
  <si>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</si>
  <si>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</si>
  <si>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</si>
  <si>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</si>
  <si>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</si>
  <si>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</si>
  <si>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</si>
  <si>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</si>
  <si>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</si>
  <si>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</si>
  <si>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</si>
  <si>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</si>
  <si>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</si>
  <si>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</si>
  <si>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</si>
  <si>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</si>
  <si>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</si>
  <si>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</si>
  <si>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</si>
  <si>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</si>
  <si>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</si>
  <si>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</si>
  <si>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</si>
  <si>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</si>
  <si>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</si>
  <si>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</si>
  <si>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</si>
  <si>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</si>
  <si>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</si>
  <si>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</si>
  <si>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</si>
  <si>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</si>
  <si>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</si>
  <si>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</si>
  <si>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</si>
  <si>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</si>
  <si>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</si>
  <si>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</si>
  <si>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</si>
  <si>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</si>
  <si>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</si>
  <si>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</si>
  <si>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</si>
  <si>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</si>
  <si>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</si>
  <si>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</si>
  <si>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</si>
  <si>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</si>
  <si>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</si>
  <si>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</si>
  <si>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</si>
  <si>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</si>
  <si>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</si>
  <si>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</si>
  <si>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</si>
  <si>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</si>
  <si>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</si>
  <si>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</si>
  <si>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</si>
  <si>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</si>
  <si>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</si>
  <si>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</si>
  <si>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</si>
  <si>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</si>
  <si>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</si>
  <si>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</si>
  <si>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</si>
  <si>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</si>
  <si>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</si>
  <si>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</si>
  <si>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</si>
  <si>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</si>
  <si>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</si>
  <si>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</si>
  <si>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</si>
  <si>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</si>
  <si>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</si>
  <si>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</si>
  <si>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</si>
  <si>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</si>
  <si>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</si>
  <si>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</si>
  <si>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</si>
  <si>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</si>
  <si>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</si>
  <si>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</si>
  <si>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</si>
  <si>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</si>
  <si>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</si>
  <si>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</si>
  <si>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</si>
  <si>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</si>
  <si>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</si>
  <si>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</si>
  <si>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</si>
  <si>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</si>
  <si>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</si>
  <si>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</si>
  <si>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</si>
  <si>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</si>
  <si>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</si>
  <si>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</si>
  <si>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</si>
  <si>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</si>
  <si>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</si>
  <si>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</si>
  <si>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</si>
  <si>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</si>
  <si>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</si>
  <si>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</si>
  <si>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</si>
  <si>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</si>
  <si>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</si>
  <si>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</si>
  <si>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</si>
  <si>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</si>
  <si>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</si>
  <si>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</si>
  <si>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</si>
  <si>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</si>
  <si>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</si>
  <si>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</si>
  <si>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</si>
  <si>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</si>
  <si>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</si>
  <si>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</si>
  <si>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</si>
  <si>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</si>
  <si>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</si>
  <si>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</si>
  <si>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</si>
  <si>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</si>
  <si>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</si>
  <si>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</si>
  <si>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</si>
  <si>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</si>
  <si>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</si>
  <si>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</si>
  <si>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</si>
  <si>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</si>
  <si>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</si>
  <si>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</si>
  <si>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</si>
  <si>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</si>
  <si>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</si>
  <si>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</si>
  <si>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</si>
  <si>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</si>
  <si>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</si>
  <si>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</si>
  <si>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</si>
  <si>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</si>
  <si>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</si>
  <si>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</si>
  <si>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</si>
  <si>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</si>
  <si>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</si>
  <si>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</si>
  <si>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</si>
  <si>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</si>
  <si>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</si>
  <si>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</si>
  <si>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</si>
  <si>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</si>
  <si>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</si>
  <si>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</si>
  <si>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</si>
  <si>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</si>
  <si>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</si>
  <si>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</si>
  <si>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</si>
  <si>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</si>
  <si>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</si>
  <si>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</si>
  <si>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</si>
  <si>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</si>
  <si>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</si>
  <si>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</si>
  <si>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</si>
  <si>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</si>
  <si>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</si>
  <si>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</si>
  <si>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</si>
  <si>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</si>
  <si>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</si>
  <si>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</si>
  <si>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</si>
  <si>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</si>
  <si>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</si>
  <si>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</si>
  <si>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</si>
  <si>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</si>
  <si>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</si>
  <si>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</si>
  <si>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</si>
  <si>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</si>
  <si>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</si>
  <si>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</si>
  <si>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</si>
  <si>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</si>
  <si>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</si>
  <si>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</si>
  <si>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</si>
  <si>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</si>
  <si>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</si>
  <si>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</si>
  <si>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</si>
  <si>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</si>
  <si>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</si>
  <si>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</si>
  <si>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</si>
  <si>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</si>
  <si>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</si>
  <si>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</si>
  <si>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</si>
  <si>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</si>
  <si>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</si>
  <si>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</si>
  <si>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</si>
  <si>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</si>
  <si>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</si>
  <si>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</si>
  <si>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</si>
  <si>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</si>
  <si>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</si>
  <si>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</si>
  <si>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</si>
  <si>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</si>
  <si>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</si>
  <si>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</si>
  <si>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</si>
  <si>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</si>
  <si>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</si>
  <si>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</si>
  <si>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</si>
  <si>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</si>
  <si>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</si>
  <si>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</si>
  <si>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</si>
  <si>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</si>
  <si>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</si>
  <si>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</si>
  <si>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</si>
  <si>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</si>
  <si>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</si>
  <si>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</si>
  <si>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</si>
  <si>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</si>
  <si>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</si>
  <si>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</si>
  <si>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</si>
  <si>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</si>
  <si>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</si>
  <si>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</si>
  <si>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</si>
  <si>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</si>
  <si>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</si>
  <si>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</si>
  <si>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</si>
  <si>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</si>
  <si>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</si>
  <si>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</si>
  <si>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</si>
  <si>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</si>
  <si>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</si>
  <si>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</si>
  <si>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</si>
  <si>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</si>
  <si>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</si>
  <si>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</si>
  <si>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</si>
  <si>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</si>
  <si>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</si>
  <si>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</si>
  <si>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</si>
  <si>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</si>
  <si>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</si>
  <si>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</si>
  <si>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</si>
  <si>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</si>
  <si>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</si>
  <si>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</si>
  <si>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</si>
  <si>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</si>
  <si>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</si>
  <si>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</si>
  <si>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</si>
  <si>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</si>
  <si>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</si>
  <si>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</si>
  <si>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</si>
  <si>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</si>
  <si>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</si>
  <si>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</si>
  <si>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</si>
  <si>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</si>
  <si>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</si>
  <si>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</si>
  <si>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</si>
  <si>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</si>
  <si>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</si>
  <si>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</si>
  <si>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</si>
  <si>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</si>
  <si>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</si>
  <si>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</si>
  <si>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</si>
  <si>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</si>
  <si>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</si>
  <si>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</si>
  <si>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</si>
  <si>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</si>
  <si>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</si>
  <si>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</si>
  <si>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</si>
  <si>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</si>
  <si>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</si>
  <si>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</si>
  <si>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</si>
  <si>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</si>
  <si>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</si>
  <si>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</si>
  <si>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</si>
  <si>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</si>
  <si>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</si>
  <si>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</si>
  <si>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</si>
  <si>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</si>
  <si>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</si>
  <si>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</si>
  <si>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</si>
  <si>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</si>
  <si>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</si>
  <si>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</si>
  <si>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</si>
  <si>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</si>
  <si>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</si>
  <si>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</si>
  <si>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</si>
  <si>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</si>
  <si>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</si>
  <si>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</si>
  <si>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</si>
  <si>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</si>
  <si>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</si>
  <si>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</si>
  <si>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</si>
  <si>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</si>
  <si>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</si>
  <si>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</si>
  <si>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</si>
  <si>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</si>
  <si>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</si>
  <si>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</si>
  <si>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</si>
  <si>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</si>
  <si>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</si>
  <si>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</si>
  <si>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</si>
  <si>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</si>
  <si>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</si>
  <si>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</si>
  <si>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</si>
  <si>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</si>
  <si>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</si>
  <si>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</si>
  <si>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</si>
  <si>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</si>
  <si>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</si>
  <si>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</si>
  <si>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</si>
  <si>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</si>
  <si>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</si>
  <si>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</si>
  <si>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</si>
  <si>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</si>
  <si>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</si>
  <si>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</si>
  <si>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</si>
  <si>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</si>
  <si>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</si>
  <si>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</si>
  <si>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</si>
  <si>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</si>
  <si>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</si>
  <si>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</si>
  <si>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</si>
  <si>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</si>
  <si>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</si>
  <si>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</si>
  <si>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</si>
  <si>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</si>
  <si>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</si>
  <si>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</si>
  <si>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</si>
  <si>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</si>
  <si>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</si>
  <si>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</si>
  <si>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</si>
  <si>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</si>
  <si>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</si>
  <si>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</si>
  <si>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</si>
  <si>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</si>
  <si>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</si>
  <si>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</si>
  <si>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</si>
  <si>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</si>
  <si>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</si>
  <si>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</si>
  <si>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</si>
  <si>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</si>
  <si>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</si>
  <si>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</si>
  <si>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</si>
  <si>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</si>
  <si>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</si>
  <si>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</si>
  <si>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</si>
  <si>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</si>
  <si>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</si>
  <si>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</si>
  <si>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</si>
  <si>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</si>
  <si>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</si>
  <si>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</si>
  <si>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</si>
  <si>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</si>
  <si>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</si>
  <si>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</si>
  <si>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</si>
  <si>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</si>
  <si>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</si>
  <si>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</si>
  <si>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</si>
  <si>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</si>
  <si>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</si>
  <si>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</si>
  <si>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</si>
  <si>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</si>
  <si>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</si>
  <si>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</si>
  <si>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</si>
  <si>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</si>
  <si>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</si>
  <si>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</si>
  <si>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</si>
  <si>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</si>
  <si>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</si>
  <si>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</si>
  <si>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</si>
  <si>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</si>
  <si>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</si>
  <si>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</si>
  <si>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</si>
  <si>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</si>
  <si>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</si>
  <si>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</si>
  <si>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</si>
  <si>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</si>
  <si>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</si>
  <si>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</si>
  <si>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</si>
  <si>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</si>
  <si>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</si>
  <si>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</si>
  <si>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</si>
  <si>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</si>
  <si>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</si>
  <si>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</si>
  <si>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</si>
  <si>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</si>
  <si>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</si>
  <si>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</si>
  <si>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</si>
  <si>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</si>
  <si>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</si>
  <si>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</si>
  <si>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</si>
  <si>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</si>
  <si>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</si>
  <si>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</si>
  <si>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</si>
  <si>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</si>
  <si>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</si>
  <si>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</si>
  <si>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</si>
  <si>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</si>
  <si>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</si>
  <si>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</si>
  <si>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</si>
  <si>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</si>
  <si>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</si>
  <si>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</si>
  <si>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</si>
  <si>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</si>
  <si>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</si>
  <si>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</si>
  <si>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</si>
  <si>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</si>
  <si>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</si>
  <si>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</si>
  <si>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</si>
  <si>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</si>
  <si>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</si>
  <si>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</si>
  <si>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</si>
  <si>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</si>
  <si>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</si>
  <si>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</si>
  <si>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</si>
  <si>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</si>
  <si>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</si>
  <si>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</si>
  <si>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</si>
  <si>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</si>
  <si>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</si>
  <si>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</si>
  <si>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</si>
  <si>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</si>
  <si>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</si>
  <si>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</si>
  <si>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</si>
  <si>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</si>
  <si>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</si>
  <si>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</si>
  <si>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</si>
  <si>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</si>
  <si>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</si>
  <si>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</si>
  <si>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</si>
  <si>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</si>
  <si>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</si>
  <si>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</si>
  <si>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</si>
  <si>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</si>
  <si>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</si>
  <si>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</si>
  <si>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</si>
  <si>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</si>
  <si>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</si>
  <si>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</si>
  <si>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</si>
  <si>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</si>
  <si>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</si>
  <si>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</si>
  <si>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</si>
  <si>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</si>
  <si>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</si>
  <si>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</si>
  <si>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</si>
  <si>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</si>
  <si>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</si>
  <si>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</si>
  <si>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</si>
  <si>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</si>
  <si>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</si>
  <si>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</si>
  <si>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</si>
  <si>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</si>
  <si>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</si>
  <si>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</si>
  <si>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</si>
  <si>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</si>
  <si>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</si>
  <si>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</si>
  <si>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</si>
  <si>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</si>
  <si>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</si>
  <si>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</si>
  <si>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</si>
  <si>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</si>
  <si>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</si>
  <si>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</si>
  <si>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</si>
  <si>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</si>
  <si>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</si>
  <si>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</si>
  <si>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</si>
  <si>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</si>
  <si>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</si>
  <si>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</si>
  <si>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</si>
  <si>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</si>
  <si>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</si>
  <si>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</si>
  <si>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</si>
  <si>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</si>
  <si>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</si>
  <si>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</si>
  <si>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</si>
  <si>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</si>
  <si>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</si>
  <si>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</si>
  <si>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</si>
  <si>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</si>
  <si>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</si>
  <si>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</si>
  <si>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</si>
  <si>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</si>
  <si>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</si>
  <si>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</si>
  <si>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</si>
  <si>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</si>
  <si>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</si>
  <si>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</si>
  <si>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</si>
  <si>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</si>
  <si>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</si>
  <si>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</si>
  <si>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</si>
  <si>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</si>
  <si>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</si>
  <si>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</si>
  <si>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</si>
  <si>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</si>
  <si>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</si>
  <si>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</si>
  <si>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</si>
  <si>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</si>
  <si>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</si>
  <si>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</si>
  <si>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</si>
  <si>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</si>
  <si>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</si>
  <si>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</si>
  <si>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</si>
  <si>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</si>
  <si>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</si>
  <si>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</si>
  <si>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</si>
  <si>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</si>
  <si>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</si>
  <si>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</si>
  <si>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</si>
  <si>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</si>
  <si>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</si>
  <si>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</si>
  <si>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</si>
  <si>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</si>
  <si>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</si>
  <si>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</si>
  <si>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</si>
  <si>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</si>
  <si>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</si>
  <si>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</si>
  <si>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</si>
  <si>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</si>
  <si>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</si>
  <si>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</si>
  <si>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</si>
  <si>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</si>
  <si>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</si>
  <si>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</si>
  <si>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</si>
  <si>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</si>
  <si>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</si>
  <si>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</si>
  <si>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</si>
  <si>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</si>
  <si>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</si>
  <si>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</si>
  <si>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</si>
  <si>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</si>
  <si>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</si>
  <si>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</si>
  <si>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</si>
  <si>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</si>
  <si>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</si>
  <si>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</si>
  <si>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</si>
  <si>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</si>
  <si>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</si>
  <si>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</si>
  <si>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</si>
  <si>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</si>
  <si>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</si>
  <si>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</si>
  <si>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</si>
  <si>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</si>
  <si>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</si>
  <si>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</si>
  <si>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</si>
  <si>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</si>
  <si>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</si>
  <si>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</si>
  <si>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</si>
  <si>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</si>
  <si>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</si>
  <si>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</si>
  <si>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</si>
  <si>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</si>
  <si>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</si>
  <si>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</si>
  <si>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</si>
  <si>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</si>
  <si>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</si>
  <si>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</si>
  <si>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</si>
  <si>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</si>
  <si>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</si>
  <si>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</si>
  <si>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</si>
  <si>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</si>
  <si>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</si>
  <si>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</si>
  <si>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</si>
  <si>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</si>
  <si>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</si>
  <si>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</si>
  <si>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</si>
  <si>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</si>
  <si>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</si>
  <si>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</si>
  <si>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</si>
  <si>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</si>
  <si>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</si>
  <si>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</si>
  <si>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</si>
  <si>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</si>
  <si>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</si>
  <si>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</si>
  <si>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</si>
  <si>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</si>
  <si>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</si>
  <si>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</si>
  <si>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</si>
  <si>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</si>
  <si>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</si>
  <si>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</si>
  <si>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</si>
  <si>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</si>
  <si>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</si>
  <si>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</si>
  <si>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</si>
  <si>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</si>
  <si>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</si>
  <si>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</si>
  <si>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</si>
  <si>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</si>
  <si>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</si>
  <si>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</si>
  <si>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</si>
  <si>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</si>
  <si>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</si>
  <si>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</si>
  <si>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</si>
  <si>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</si>
  <si>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</si>
  <si>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</si>
  <si>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</si>
  <si>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</si>
  <si>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</si>
  <si>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</si>
  <si>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</si>
  <si>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</si>
  <si>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</si>
  <si>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</si>
  <si>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</si>
  <si>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</si>
  <si>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</si>
  <si>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</si>
  <si>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</si>
  <si>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</si>
  <si>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</si>
  <si>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</si>
  <si>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</si>
  <si>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</si>
  <si>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</si>
  <si>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</si>
  <si>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</si>
  <si>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</si>
  <si>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</si>
  <si>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</si>
  <si>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</si>
  <si>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</si>
  <si>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</si>
  <si>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</si>
  <si>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</si>
  <si>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</si>
  <si>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</si>
  <si>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</si>
  <si>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</si>
  <si>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</si>
  <si>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</si>
  <si>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</si>
  <si>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</si>
  <si>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</si>
  <si>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</si>
  <si>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</si>
  <si>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</si>
  <si>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</si>
  <si>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</si>
  <si>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</si>
  <si>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</si>
  <si>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</si>
  <si>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</si>
  <si>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</si>
  <si>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</si>
  <si>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</si>
  <si>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</si>
  <si>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</si>
  <si>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</si>
  <si>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</si>
  <si>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</si>
  <si>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</si>
  <si>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</si>
  <si>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</si>
  <si>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</si>
  <si>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</si>
  <si>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</si>
  <si>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</si>
  <si>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</si>
  <si>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</si>
  <si>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</si>
  <si>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</si>
  <si>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</si>
  <si>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</si>
  <si>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</si>
  <si>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</si>
  <si>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</si>
  <si>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</si>
  <si>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</si>
  <si>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</si>
  <si>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</si>
  <si>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</si>
  <si>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</si>
  <si>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</si>
  <si>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</si>
  <si>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</si>
  <si>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</si>
  <si>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</si>
  <si>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</si>
  <si>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</si>
  <si>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</si>
  <si>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</si>
  <si>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</si>
  <si>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</si>
  <si>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</si>
  <si>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</si>
  <si>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</si>
  <si>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</si>
  <si>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</si>
  <si>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</si>
  <si>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</si>
  <si>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</si>
  <si>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</si>
  <si>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</si>
  <si>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</si>
  <si>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</si>
  <si>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</si>
  <si>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</si>
  <si>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</si>
  <si>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</si>
  <si>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</si>
  <si>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</si>
  <si>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</si>
  <si>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</si>
  <si>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</si>
  <si>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</si>
  <si>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</si>
  <si>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</si>
  <si>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</si>
  <si>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</si>
  <si>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</si>
  <si>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</si>
  <si>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</si>
  <si>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</si>
  <si>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</si>
  <si>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</si>
  <si>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</si>
  <si>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</si>
  <si>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</si>
  <si>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</si>
  <si>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</si>
  <si>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</si>
  <si>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</si>
  <si>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</si>
  <si>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</si>
  <si>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</si>
  <si>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</si>
  <si>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</si>
  <si>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</si>
  <si>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</si>
  <si>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</si>
  <si>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</si>
  <si>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</si>
  <si>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</si>
  <si>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</si>
  <si>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</si>
  <si>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</si>
  <si>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</si>
  <si>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</si>
  <si>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</si>
  <si>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</si>
  <si>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</si>
  <si>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</si>
  <si>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</si>
  <si>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</si>
  <si>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</si>
  <si>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</si>
  <si>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</si>
  <si>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</si>
  <si>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</si>
  <si>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</si>
  <si>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</si>
  <si>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</si>
  <si>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</si>
  <si>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</si>
  <si>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</si>
  <si>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</si>
  <si>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</si>
  <si>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</si>
  <si>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</si>
  <si>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</si>
  <si>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</si>
  <si>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</si>
  <si>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</si>
  <si>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</si>
  <si>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</si>
  <si>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</si>
  <si>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</si>
  <si>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</si>
  <si>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</si>
  <si>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</si>
  <si>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</si>
  <si>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</si>
  <si>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</si>
  <si>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</si>
  <si>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</si>
  <si>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</si>
  <si>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</si>
  <si>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</si>
  <si>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</si>
  <si>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</si>
  <si>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</si>
  <si>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</si>
  <si>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</si>
  <si>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</si>
  <si>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</si>
  <si>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</si>
  <si>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</si>
  <si>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</si>
  <si>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</si>
  <si>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</si>
  <si>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</si>
  <si>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</si>
  <si>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</si>
  <si>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</si>
  <si>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</si>
  <si>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</si>
  <si>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</si>
  <si>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</si>
  <si>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</si>
  <si>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</si>
  <si>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</si>
  <si>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</si>
  <si>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</si>
  <si>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</si>
  <si>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</si>
  <si>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</si>
  <si>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</si>
  <si>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</si>
  <si>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</si>
  <si>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</si>
  <si>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</si>
  <si>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</si>
  <si>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</si>
  <si>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</si>
  <si>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</si>
  <si>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</si>
  <si>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</si>
  <si>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</si>
  <si>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</si>
  <si>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</si>
  <si>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</si>
  <si>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</si>
  <si>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</si>
  <si>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</si>
  <si>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</si>
  <si>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</si>
  <si>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</si>
  <si>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</si>
  <si>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</si>
  <si>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</si>
  <si>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</si>
  <si>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</si>
  <si>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</si>
  <si>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</si>
  <si>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</si>
  <si>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</si>
  <si>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</si>
  <si>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</si>
  <si>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</si>
  <si>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</si>
  <si>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</si>
  <si>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</si>
  <si>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</si>
  <si>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</si>
  <si>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</si>
  <si>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</si>
  <si>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</si>
  <si>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</si>
  <si>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</si>
  <si>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</si>
  <si>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</si>
  <si>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</si>
  <si>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</si>
  <si>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</si>
  <si>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</si>
  <si>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</si>
  <si>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</si>
  <si>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</si>
  <si>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</si>
  <si>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</si>
  <si>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</si>
  <si>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</si>
  <si>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</si>
  <si>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</si>
  <si>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</si>
  <si>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</si>
  <si>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</si>
  <si>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</si>
  <si>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</si>
  <si>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</si>
  <si>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</si>
  <si>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</si>
  <si>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</si>
  <si>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</si>
  <si>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</si>
  <si>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</si>
  <si>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</si>
  <si>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</si>
  <si>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</si>
  <si>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</si>
  <si>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</si>
  <si>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</si>
  <si>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</si>
  <si>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</si>
  <si>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</si>
  <si>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</si>
  <si>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</si>
  <si>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</si>
  <si>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</si>
  <si>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</si>
  <si>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</si>
  <si>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</si>
  <si>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</si>
  <si>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</si>
  <si>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</si>
  <si>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</si>
  <si>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</si>
  <si>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</si>
  <si>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</si>
  <si>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</si>
  <si>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</si>
  <si>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</si>
  <si>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</si>
  <si>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</si>
  <si>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</si>
  <si>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</si>
  <si>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</si>
  <si>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</si>
  <si>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</si>
  <si>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</si>
  <si>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</si>
  <si>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</si>
  <si>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</si>
  <si>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</si>
  <si>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</si>
  <si>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</si>
  <si>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</si>
  <si>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</si>
  <si>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</si>
  <si>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</si>
  <si>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</si>
  <si>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</si>
  <si>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</si>
  <si>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</si>
  <si>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</si>
  <si>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</si>
  <si>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</si>
  <si>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</si>
  <si>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</si>
  <si>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</si>
  <si>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</si>
  <si>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</si>
  <si>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</si>
  <si>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</si>
  <si>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</si>
  <si>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</si>
  <si>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</si>
  <si>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</si>
  <si>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</si>
  <si>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</si>
  <si>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</si>
  <si>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</si>
  <si>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</si>
  <si>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</si>
  <si>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</si>
  <si>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</si>
  <si>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</si>
  <si>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</si>
  <si>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</si>
  <si>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</si>
  <si>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</si>
  <si>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</si>
  <si>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</si>
  <si>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</si>
  <si>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</si>
  <si>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</si>
  <si>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</si>
  <si>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</si>
  <si>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</si>
  <si>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</si>
  <si>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</si>
  <si>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</si>
  <si>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</si>
  <si>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</si>
  <si>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</si>
  <si>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</si>
  <si>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</si>
  <si>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</si>
  <si>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</si>
  <si>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</si>
  <si>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</si>
  <si>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</si>
  <si>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</si>
  <si>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</si>
  <si>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</si>
  <si>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</si>
  <si>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</si>
  <si>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</si>
  <si>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</si>
  <si>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</si>
  <si>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</si>
  <si>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</si>
  <si>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</si>
  <si>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</si>
  <si>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</si>
  <si>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</si>
  <si>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</si>
  <si>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</si>
  <si>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</si>
  <si>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</si>
  <si>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</si>
  <si>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</si>
  <si>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</si>
  <si>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</si>
  <si>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</si>
  <si>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</si>
  <si>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</si>
  <si>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</si>
  <si>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</si>
  <si>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</si>
  <si>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</si>
  <si>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</si>
  <si>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</si>
  <si>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</si>
  <si>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</si>
  <si>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</si>
  <si>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</si>
  <si>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</si>
  <si>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</si>
  <si>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</si>
  <si>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</si>
  <si>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</si>
  <si>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</si>
  <si>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</si>
  <si>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</si>
  <si>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</si>
  <si>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</si>
  <si>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</si>
  <si>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</si>
  <si>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</si>
  <si>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</si>
  <si>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</si>
  <si>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</si>
  <si>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</si>
  <si>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</si>
  <si>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</si>
  <si>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</si>
  <si>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</si>
  <si>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</si>
  <si>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</si>
  <si>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</si>
  <si>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</si>
  <si>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</si>
  <si>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</si>
  <si>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</si>
  <si>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</si>
  <si>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</si>
  <si>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</si>
  <si>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</si>
  <si>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</si>
  <si>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</si>
  <si>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</si>
  <si>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</si>
  <si>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</si>
  <si>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</si>
  <si>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</si>
  <si>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</si>
  <si>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</si>
  <si>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</si>
  <si>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</si>
  <si>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</si>
  <si>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</si>
  <si>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</si>
  <si>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</si>
  <si>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</si>
  <si>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</si>
  <si>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</si>
  <si>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</si>
  <si>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</si>
  <si>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</si>
  <si>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</si>
  <si>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</si>
  <si>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</si>
  <si>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</si>
  <si>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</si>
  <si>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</si>
  <si>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</si>
  <si>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</si>
  <si>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</si>
  <si>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</si>
  <si>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</si>
  <si>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</si>
  <si>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</si>
  <si>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</si>
  <si>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</si>
  <si>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</si>
  <si>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</si>
  <si>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</si>
  <si>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</si>
  <si>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</si>
  <si>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</si>
  <si>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</si>
  <si>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</si>
  <si>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</si>
  <si>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</si>
  <si>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</si>
  <si>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</si>
  <si>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</si>
  <si>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</si>
  <si>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</si>
  <si>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</si>
  <si>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</si>
  <si>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</si>
  <si>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</si>
  <si>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</si>
  <si>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</si>
  <si>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</si>
  <si>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</si>
  <si>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</si>
  <si>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</si>
  <si>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</si>
  <si>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</si>
  <si>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</si>
  <si>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</si>
  <si>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</si>
  <si>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</si>
  <si>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</si>
  <si>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</si>
  <si>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</si>
  <si>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</si>
  <si>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</si>
  <si>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</si>
  <si>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</si>
  <si>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</si>
  <si>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</si>
  <si>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</si>
  <si>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</si>
  <si>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</si>
  <si>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</si>
  <si>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</si>
  <si>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</si>
  <si>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</si>
  <si>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</si>
  <si>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</si>
  <si>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</si>
  <si>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</si>
  <si>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</si>
  <si>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</si>
  <si>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</si>
  <si>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</si>
  <si>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</si>
  <si>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</si>
  <si>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</si>
  <si>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</si>
  <si>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</si>
  <si>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</si>
  <si>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</si>
  <si>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</si>
  <si>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</si>
  <si>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</si>
  <si>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</si>
  <si>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</si>
  <si>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</si>
  <si>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</si>
  <si>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</si>
  <si>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</si>
  <si>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</si>
  <si>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</si>
  <si>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</si>
  <si>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</si>
  <si>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</si>
  <si>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</si>
  <si>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</si>
  <si>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</si>
  <si>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</si>
  <si>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</si>
  <si>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</si>
  <si>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</si>
  <si>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</si>
  <si>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</si>
  <si>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</si>
  <si>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</si>
  <si>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</si>
  <si>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</si>
  <si>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</si>
  <si>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</si>
  <si>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</si>
  <si>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</si>
  <si>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</si>
  <si>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</si>
  <si>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</si>
  <si>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</si>
  <si>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</si>
  <si>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</si>
  <si>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</si>
  <si>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</si>
  <si>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</si>
  <si>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</si>
  <si>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</si>
  <si>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</si>
  <si>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</si>
  <si>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</si>
  <si>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</si>
  <si>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</si>
  <si>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</si>
  <si>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</si>
  <si>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</si>
  <si>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</si>
  <si>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</si>
  <si>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</si>
  <si>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</si>
  <si>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</si>
  <si>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</si>
  <si>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</si>
  <si>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</si>
  <si>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</si>
  <si>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</si>
  <si>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</si>
  <si>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</si>
  <si>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</si>
  <si>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</si>
  <si>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</si>
  <si>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</si>
  <si>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</si>
  <si>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</si>
  <si>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</si>
  <si>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</si>
  <si>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</si>
  <si>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</si>
  <si>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</si>
  <si>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</si>
  <si>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</si>
  <si>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</si>
  <si>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</si>
  <si>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</si>
  <si>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</si>
  <si>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</si>
  <si>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</si>
  <si>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</si>
  <si>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</si>
  <si>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</si>
  <si>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</si>
  <si>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</si>
  <si>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</si>
  <si>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</si>
  <si>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</si>
  <si>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</si>
  <si>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</si>
  <si>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</si>
  <si>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</si>
  <si>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</si>
  <si>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</si>
  <si>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</si>
  <si>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</si>
  <si>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</si>
  <si>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</si>
  <si>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</si>
  <si>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</si>
  <si>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</si>
  <si>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</si>
  <si>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</si>
  <si>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</si>
  <si>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</si>
  <si>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</si>
  <si>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</si>
  <si>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</si>
  <si>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</si>
  <si>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</si>
  <si>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</si>
  <si>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</si>
  <si>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</si>
  <si>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</si>
  <si>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</si>
  <si>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</si>
  <si>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</si>
  <si>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</si>
  <si>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</si>
  <si>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</si>
  <si>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</si>
  <si>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</si>
  <si>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</si>
  <si>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</si>
  <si>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</si>
  <si>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</si>
  <si>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</si>
  <si>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</si>
  <si>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</si>
  <si>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</si>
  <si>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</si>
  <si>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</si>
  <si>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</si>
  <si>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</si>
  <si>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</si>
  <si>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</si>
  <si>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</si>
  <si>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</si>
  <si>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</si>
  <si>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</si>
  <si>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</si>
  <si>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</si>
  <si>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</si>
  <si>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</si>
  <si>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</si>
  <si>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</si>
  <si>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</si>
  <si>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</si>
  <si>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</si>
  <si>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</si>
  <si>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</si>
  <si>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</si>
  <si>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</si>
  <si>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</si>
  <si>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</si>
  <si>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</si>
  <si>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</si>
  <si>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</si>
  <si>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</si>
  <si>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</si>
  <si>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</si>
  <si>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</si>
  <si>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</si>
  <si>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</si>
  <si>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</si>
  <si>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</si>
  <si>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</si>
  <si>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</si>
  <si>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</si>
  <si>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</si>
  <si>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</si>
  <si>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</si>
  <si>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</si>
  <si>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</si>
  <si>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</si>
  <si>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</si>
  <si>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</si>
  <si>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</si>
  <si>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</si>
  <si>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</si>
  <si>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</si>
  <si>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</si>
  <si>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</si>
  <si>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</si>
  <si>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</si>
  <si>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</si>
  <si>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</si>
  <si>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</si>
  <si>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</si>
  <si>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</si>
  <si>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</si>
  <si>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</si>
  <si>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</si>
  <si>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</si>
  <si>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</si>
  <si>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</si>
  <si>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</si>
  <si>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</si>
  <si>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</si>
  <si>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</si>
  <si>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</si>
  <si>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</si>
  <si>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</si>
  <si>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</si>
  <si>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</si>
  <si>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</si>
  <si>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</si>
  <si>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</si>
  <si>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</si>
  <si>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</si>
  <si>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</si>
  <si>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</si>
  <si>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</si>
  <si>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</si>
  <si>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</si>
  <si>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</si>
  <si>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</si>
  <si>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</si>
  <si>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</si>
  <si>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</si>
  <si>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</si>
  <si>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</si>
  <si>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</si>
  <si>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</si>
  <si>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</si>
  <si>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</si>
  <si>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</si>
  <si>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</si>
  <si>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</si>
  <si>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</si>
  <si>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</si>
  <si>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</si>
  <si>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</si>
  <si>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</si>
  <si>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</si>
  <si>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</si>
  <si>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</si>
  <si>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</si>
  <si>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</si>
  <si>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</si>
  <si>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</si>
  <si>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</si>
  <si>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</si>
  <si>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</si>
  <si>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</si>
  <si>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</si>
  <si>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</si>
  <si>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</si>
  <si>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</si>
  <si>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</si>
  <si>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</si>
  <si>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</si>
  <si>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</si>
  <si>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</si>
  <si>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</si>
  <si>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</si>
  <si>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</si>
  <si>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</si>
  <si>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</si>
  <si>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</si>
  <si>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</si>
  <si>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</si>
  <si>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</si>
  <si>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</si>
  <si>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</si>
  <si>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</si>
  <si>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</si>
  <si>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</si>
  <si>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</si>
  <si>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</si>
  <si>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</si>
  <si>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</si>
  <si>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</si>
  <si>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</si>
  <si>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</si>
  <si>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</si>
  <si>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</si>
  <si>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</si>
  <si>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</si>
  <si>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</si>
  <si>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</si>
  <si>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</si>
  <si>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</si>
  <si>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</si>
  <si>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</si>
  <si>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</si>
  <si>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</si>
  <si>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</si>
  <si>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</si>
  <si>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</si>
  <si>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</si>
  <si>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</si>
  <si>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</si>
  <si>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</si>
  <si>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</si>
  <si>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</si>
  <si>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</si>
  <si>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</si>
  <si>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</si>
  <si>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</si>
  <si>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</si>
  <si>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</si>
  <si>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</si>
  <si>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</si>
  <si>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</si>
  <si>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</si>
  <si>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</si>
  <si>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</si>
  <si>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</si>
  <si>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</si>
  <si>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</si>
  <si>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</si>
  <si>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</si>
  <si>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</si>
  <si>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</si>
  <si>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</si>
  <si>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</si>
  <si>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</si>
  <si>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</si>
  <si>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</si>
  <si>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</si>
  <si>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</si>
  <si>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</si>
  <si>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</si>
  <si>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</si>
  <si>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</si>
  <si>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</si>
  <si>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</si>
  <si>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</si>
  <si>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</si>
  <si>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</si>
  <si>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</si>
  <si>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</si>
  <si>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</si>
  <si>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</si>
  <si>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</si>
  <si>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</si>
  <si>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</si>
  <si>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</si>
  <si>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</si>
  <si>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</si>
  <si>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</si>
  <si>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</si>
  <si>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</si>
  <si>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</si>
  <si>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</si>
  <si>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</si>
  <si>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</si>
  <si>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</si>
  <si>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</si>
  <si>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</si>
  <si>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</si>
  <si>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</si>
  <si>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</si>
  <si>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</si>
  <si>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</si>
  <si>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</si>
  <si>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</si>
  <si>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</si>
  <si>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</si>
  <si>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</si>
  <si>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</si>
  <si>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</si>
  <si>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</si>
  <si>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</si>
  <si>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</si>
  <si>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</si>
  <si>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</si>
  <si>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</si>
  <si>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</si>
  <si>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</si>
  <si>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</si>
  <si>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</si>
  <si>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</si>
  <si>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</si>
  <si>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</si>
  <si>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</si>
  <si>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</si>
  <si>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</si>
  <si>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</si>
  <si>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</si>
  <si>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</si>
  <si>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</si>
  <si>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</si>
  <si>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</si>
  <si>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</si>
  <si>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</si>
  <si>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</si>
  <si>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</si>
  <si>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</si>
  <si>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</si>
  <si>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</si>
  <si>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</si>
  <si>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</si>
  <si>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</si>
  <si>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</si>
  <si>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</si>
  <si>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</si>
  <si>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</si>
  <si>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</si>
  <si>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</si>
  <si>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</si>
  <si>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</si>
  <si>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</si>
  <si>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</si>
  <si>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</si>
  <si>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</si>
  <si>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</si>
  <si>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</si>
  <si>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</si>
  <si>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</si>
  <si>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</si>
  <si>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</si>
  <si>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</si>
  <si>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</si>
  <si>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</si>
  <si>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</si>
  <si>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</si>
  <si>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</si>
  <si>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</si>
  <si>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</si>
  <si>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</si>
  <si>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</si>
  <si>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</si>
  <si>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</si>
  <si>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</si>
  <si>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</si>
  <si>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</si>
  <si>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</si>
  <si>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</si>
  <si>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</si>
  <si>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</si>
  <si>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</si>
  <si>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</si>
  <si>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</si>
  <si>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</si>
  <si>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</si>
  <si>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</si>
  <si>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</si>
  <si>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</si>
  <si>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</si>
  <si>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</si>
  <si>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</si>
  <si>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</si>
  <si>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</si>
  <si>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</si>
  <si>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</si>
  <si>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</si>
  <si>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</si>
  <si>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</si>
  <si>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</si>
  <si>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</si>
  <si>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</si>
  <si>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</si>
  <si>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</si>
  <si>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</si>
  <si>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</si>
  <si>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</si>
  <si>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</si>
  <si>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</si>
  <si>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</si>
  <si>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</si>
  <si>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</si>
  <si>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</si>
  <si>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</si>
  <si>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</si>
  <si>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</si>
  <si>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</si>
  <si>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</si>
  <si>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</si>
  <si>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</si>
  <si>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</si>
  <si>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</si>
  <si>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</si>
  <si>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</si>
  <si>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</si>
  <si>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</si>
  <si>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</si>
  <si>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</si>
  <si>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</si>
  <si>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</si>
  <si>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</si>
  <si>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</si>
  <si>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</si>
  <si>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</si>
  <si>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</si>
  <si>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</si>
  <si>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</si>
  <si>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</si>
  <si>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</si>
  <si>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</si>
  <si>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</si>
  <si>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</si>
  <si>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</si>
  <si>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</si>
  <si>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</si>
  <si>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</si>
  <si>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</si>
  <si>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</si>
  <si>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</si>
  <si>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</si>
  <si>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</si>
  <si>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</si>
  <si>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</si>
  <si>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</si>
  <si>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</si>
  <si>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</si>
  <si>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</si>
  <si>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</si>
  <si>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</si>
  <si>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</si>
  <si>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</si>
  <si>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</si>
  <si>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</si>
  <si>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</si>
  <si>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</si>
  <si>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</si>
  <si>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</si>
  <si>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</si>
  <si>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</si>
  <si>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</si>
  <si>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</si>
  <si>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</si>
  <si>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</si>
  <si>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</si>
  <si>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</si>
  <si>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</si>
  <si>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</si>
  <si>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</si>
  <si>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</si>
  <si>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</si>
  <si>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</si>
  <si>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</si>
  <si>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</si>
  <si>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</si>
  <si>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</si>
  <si>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</si>
  <si>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</si>
  <si>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</si>
  <si>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</si>
  <si>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</si>
  <si>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</si>
  <si>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</si>
  <si>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</si>
  <si>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</si>
  <si>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</si>
  <si>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</si>
  <si>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</si>
  <si>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</si>
  <si>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</si>
  <si>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</si>
  <si>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</si>
  <si>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</si>
  <si>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</si>
  <si>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</si>
  <si>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</si>
  <si>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</si>
  <si>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</si>
  <si>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</si>
  <si>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</si>
  <si>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</si>
  <si>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</si>
  <si>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</si>
  <si>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</si>
  <si>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</si>
  <si>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</si>
  <si>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</si>
  <si>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</si>
  <si>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</si>
  <si>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</si>
  <si>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</si>
  <si>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</si>
  <si>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</si>
  <si>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</si>
  <si>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</si>
  <si>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</si>
  <si>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</si>
  <si>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</si>
  <si>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</si>
  <si>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</si>
  <si>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</si>
  <si>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</si>
  <si>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</si>
  <si>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</si>
  <si>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</si>
  <si>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</si>
  <si>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</si>
  <si>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</si>
  <si>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</si>
  <si>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</si>
  <si>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</si>
  <si>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</si>
  <si>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</si>
  <si>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</si>
  <si>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</si>
  <si>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</si>
  <si>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</si>
  <si>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</si>
  <si>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</si>
  <si>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</si>
  <si>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</si>
  <si>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</si>
  <si>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</si>
  <si>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</si>
  <si>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</si>
  <si>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</si>
  <si>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</si>
  <si>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</si>
  <si>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</si>
  <si>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</si>
  <si>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</si>
  <si>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</si>
  <si>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</si>
  <si>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</si>
  <si>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</si>
  <si>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</si>
  <si>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</si>
  <si>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</si>
  <si>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</si>
  <si>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</si>
  <si>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</si>
  <si>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</si>
  <si>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</si>
  <si>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</si>
  <si>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</si>
  <si>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</si>
  <si>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</si>
  <si>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</si>
  <si>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</si>
  <si>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</si>
  <si>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</si>
  <si>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</si>
  <si>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</si>
  <si>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</si>
  <si>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</si>
  <si>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</si>
  <si>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</si>
  <si>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</si>
  <si>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</si>
  <si>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</si>
  <si>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</si>
  <si>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</si>
  <si>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</si>
  <si>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</si>
  <si>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</si>
  <si>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</si>
  <si>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</si>
  <si>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</si>
  <si>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</si>
  <si>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</si>
  <si>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</si>
  <si>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</si>
  <si>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</si>
  <si>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</si>
  <si>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</si>
  <si>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</si>
  <si>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</si>
  <si>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</si>
  <si>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</si>
  <si>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</si>
  <si>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</si>
  <si>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</si>
  <si>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</si>
  <si>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</si>
  <si>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</si>
  <si>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</si>
  <si>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</si>
  <si>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</si>
  <si>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</si>
  <si>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</si>
  <si>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</si>
  <si>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</si>
  <si>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</si>
  <si>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</si>
  <si>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</si>
  <si>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</si>
  <si>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</si>
  <si>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</si>
  <si>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</si>
  <si>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</si>
  <si>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</si>
  <si>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</si>
  <si>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</si>
  <si>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</si>
  <si>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</si>
  <si>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</si>
  <si>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</si>
  <si>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</si>
  <si>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</si>
  <si>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</si>
  <si>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</si>
  <si>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</si>
  <si>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</si>
  <si>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</si>
  <si>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</si>
  <si>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</si>
  <si>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</si>
  <si>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</si>
  <si>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</si>
  <si>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</si>
  <si>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</si>
  <si>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</si>
  <si>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</si>
  <si>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</si>
  <si>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</si>
  <si>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</si>
  <si>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</si>
  <si>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</si>
  <si>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</si>
  <si>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</si>
  <si>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</si>
  <si>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</si>
  <si>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</si>
  <si>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</si>
  <si>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</si>
  <si>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</si>
  <si>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</si>
  <si>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</si>
  <si>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</si>
  <si>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</si>
  <si>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</si>
  <si>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</si>
  <si>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</si>
  <si>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</si>
  <si>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</si>
  <si>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</si>
  <si>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</si>
  <si>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</si>
  <si>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</si>
  <si>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</si>
  <si>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</si>
  <si>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</si>
  <si>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</si>
  <si>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</si>
  <si>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</si>
  <si>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</si>
  <si>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</si>
  <si>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</si>
  <si>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</si>
  <si>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</si>
  <si>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</si>
  <si>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</si>
  <si>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</si>
  <si>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</si>
  <si>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</si>
  <si>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</si>
  <si>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</si>
  <si>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</si>
  <si>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</si>
  <si>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</si>
  <si>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</si>
  <si>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</si>
  <si>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</si>
  <si>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</si>
  <si>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</si>
  <si>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</si>
  <si>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</si>
  <si>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</si>
  <si>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</si>
  <si>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</si>
  <si>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</si>
  <si>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</si>
  <si>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</si>
  <si>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</si>
  <si>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</si>
  <si>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</si>
  <si>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</si>
  <si>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</si>
  <si>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</si>
  <si>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</si>
  <si>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</si>
  <si>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</si>
  <si>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</si>
  <si>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</si>
  <si>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</si>
  <si>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</si>
  <si>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</si>
  <si>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</si>
  <si>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</si>
  <si>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</si>
  <si>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</si>
  <si>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</si>
  <si>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</si>
  <si>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</si>
  <si>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</si>
  <si>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</si>
  <si>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</si>
  <si>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</si>
  <si>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</si>
  <si>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</si>
  <si>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</si>
  <si>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</si>
  <si>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</si>
  <si>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</si>
  <si>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</si>
  <si>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</si>
  <si>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</si>
  <si>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</si>
  <si>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</si>
  <si>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</si>
  <si>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</si>
  <si>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</si>
  <si>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</si>
  <si>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</si>
  <si>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</si>
  <si>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</si>
  <si>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</si>
  <si>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</si>
  <si>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</si>
  <si>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</si>
  <si>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</si>
  <si>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</si>
  <si>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</si>
  <si>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</si>
  <si>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</si>
  <si>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</si>
  <si>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</si>
  <si>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</si>
  <si>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</si>
  <si>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</si>
  <si>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</si>
  <si>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</si>
  <si>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</si>
  <si>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</si>
  <si>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</si>
  <si>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</si>
  <si>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</si>
  <si>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</si>
  <si>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</si>
  <si>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</si>
  <si>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</si>
  <si>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</si>
  <si>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</si>
  <si>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</si>
  <si>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</si>
  <si>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</si>
  <si>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</si>
  <si>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</si>
  <si>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</si>
  <si>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</si>
  <si>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</si>
  <si>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</si>
  <si>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</si>
  <si>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</si>
  <si>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</si>
  <si>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</si>
  <si>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</si>
  <si>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</si>
  <si>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</si>
  <si>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</si>
  <si>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</si>
  <si>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</si>
  <si>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</si>
  <si>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</si>
  <si>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</si>
  <si>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</si>
  <si>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</si>
  <si>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</si>
  <si>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</si>
  <si>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</si>
  <si>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</si>
  <si>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</si>
  <si>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</si>
  <si>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</si>
  <si>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</si>
  <si>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</si>
  <si>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</si>
  <si>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</si>
  <si>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</si>
  <si>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</si>
  <si>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</si>
  <si>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</si>
  <si>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</si>
  <si>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</si>
  <si>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</si>
  <si>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</si>
  <si>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</si>
  <si>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</si>
  <si>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</si>
  <si>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</si>
  <si>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</si>
  <si>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</si>
  <si>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</si>
  <si>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</si>
  <si>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</si>
  <si>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</si>
  <si>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</si>
  <si>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</si>
  <si>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</si>
  <si>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</si>
  <si>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</si>
  <si>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</si>
  <si>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</si>
  <si>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</si>
  <si>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</si>
  <si>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</si>
  <si>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</si>
  <si>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</si>
  <si>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</si>
  <si>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</si>
  <si>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</si>
  <si>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</si>
  <si>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</si>
  <si>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</si>
  <si>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</si>
  <si>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</si>
  <si>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</si>
  <si>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</si>
  <si>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</si>
  <si>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</si>
  <si>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</si>
  <si>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</si>
  <si>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</si>
  <si>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</si>
  <si>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</si>
  <si>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</si>
  <si>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</si>
  <si>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</si>
  <si>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</si>
  <si>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</si>
  <si>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</si>
  <si>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</si>
  <si>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</si>
  <si>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</si>
  <si>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</si>
  <si>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</si>
  <si>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</si>
  <si>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</si>
  <si>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</si>
  <si>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</si>
  <si>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</si>
  <si>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</si>
  <si>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</si>
  <si>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</si>
  <si>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</si>
  <si>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</si>
  <si>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</si>
  <si>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</si>
  <si>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</si>
  <si>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</si>
  <si>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</si>
  <si>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</si>
  <si>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</si>
  <si>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</si>
  <si>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</si>
  <si>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</si>
  <si>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</si>
  <si>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</si>
  <si>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</si>
  <si>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</si>
  <si>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</si>
  <si>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</si>
  <si>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</si>
  <si>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</si>
  <si>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</si>
  <si>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</si>
  <si>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</si>
  <si>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</si>
  <si>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</si>
  <si>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</si>
  <si>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</si>
  <si>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</si>
  <si>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</si>
  <si>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</si>
  <si>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</si>
  <si>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</si>
  <si>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</si>
  <si>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</si>
  <si>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</si>
  <si>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</si>
  <si>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</si>
  <si>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</si>
  <si>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</si>
  <si>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</si>
  <si>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</si>
  <si>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</si>
  <si>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</si>
  <si>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</si>
  <si>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</si>
  <si>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</si>
  <si>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</si>
  <si>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</si>
  <si>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</si>
  <si>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</si>
  <si>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</si>
  <si>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</si>
  <si>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</si>
  <si>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</si>
  <si>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</si>
  <si>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</si>
  <si>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</si>
  <si>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</si>
  <si>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</si>
  <si>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</si>
  <si>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</si>
  <si>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</si>
  <si>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</si>
  <si>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</si>
  <si>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</si>
  <si>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</si>
  <si>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</si>
  <si>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</si>
  <si>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</si>
  <si>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</si>
  <si>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</si>
  <si>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</si>
  <si>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</si>
  <si>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</si>
  <si>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</si>
  <si>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</si>
  <si>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</si>
  <si>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</si>
  <si>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</si>
  <si>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</si>
  <si>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</si>
  <si>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</si>
  <si>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</si>
  <si>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</si>
  <si>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</si>
  <si>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</si>
  <si>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</si>
  <si>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</si>
  <si>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</si>
  <si>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</si>
  <si>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</si>
  <si>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</si>
  <si>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</si>
  <si>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</si>
  <si>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</si>
  <si>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</si>
  <si>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</si>
  <si>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</si>
  <si>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</si>
  <si>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</si>
  <si>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</si>
  <si>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</si>
  <si>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</si>
  <si>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</si>
  <si>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</si>
  <si>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</si>
  <si>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</si>
  <si>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</si>
  <si>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</si>
  <si>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</si>
  <si>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</si>
  <si>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</si>
  <si>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</si>
  <si>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</si>
  <si>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</si>
  <si>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</si>
  <si>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</si>
  <si>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</si>
  <si>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</si>
  <si>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</si>
  <si>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</si>
  <si>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</si>
  <si>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</si>
  <si>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</si>
  <si>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</si>
  <si>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</si>
  <si>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</si>
  <si>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</si>
  <si>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</si>
  <si>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</si>
  <si>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</si>
  <si>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</si>
  <si>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</si>
  <si>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</si>
  <si>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</si>
  <si>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</si>
  <si>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</si>
  <si>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</si>
  <si>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</si>
  <si>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</si>
  <si>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</si>
  <si>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</si>
  <si>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</si>
  <si>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</si>
  <si>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</si>
  <si>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</si>
  <si>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</si>
  <si>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</si>
  <si>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</si>
  <si>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</si>
  <si>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</si>
  <si>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</si>
  <si>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</si>
  <si>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</si>
  <si>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</si>
  <si>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</si>
  <si>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</si>
  <si>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</si>
  <si>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</si>
  <si>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</si>
  <si>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</si>
  <si>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</si>
  <si>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</si>
  <si>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</si>
  <si>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</si>
  <si>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</si>
  <si>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</si>
  <si>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</si>
  <si>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</si>
  <si>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</si>
  <si>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</si>
  <si>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</si>
  <si>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</si>
  <si>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</si>
  <si>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</si>
  <si>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</si>
  <si>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</si>
  <si>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</si>
  <si>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</si>
  <si>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</si>
  <si>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</si>
  <si>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</si>
  <si>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</si>
  <si>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</si>
  <si>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</si>
  <si>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</si>
  <si>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</si>
  <si>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</si>
  <si>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</si>
  <si>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</si>
  <si>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</si>
  <si>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</si>
  <si>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</si>
  <si>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</si>
  <si>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</si>
  <si>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</si>
  <si>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</si>
  <si>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</si>
  <si>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</si>
  <si>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</si>
  <si>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</si>
  <si>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</si>
  <si>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</si>
  <si>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</si>
  <si>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</si>
  <si>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</si>
  <si>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</si>
  <si>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</si>
  <si>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</si>
  <si>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</si>
  <si>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</si>
  <si>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</si>
  <si>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</si>
  <si>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</si>
  <si>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</si>
  <si>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</si>
  <si>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</si>
  <si>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</si>
  <si>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</si>
  <si>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</si>
  <si>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</si>
  <si>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</si>
  <si>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</si>
  <si>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</si>
  <si>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</si>
  <si>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</si>
  <si>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</si>
  <si>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</si>
  <si>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</si>
  <si>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</si>
  <si>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</si>
  <si>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</si>
  <si>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</si>
  <si>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</si>
  <si>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</si>
  <si>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</si>
  <si>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</si>
  <si>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</si>
  <si>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</si>
  <si>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</si>
  <si>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</si>
  <si>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</si>
  <si>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</si>
  <si>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</si>
  <si>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</si>
  <si>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</si>
  <si>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</si>
  <si>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</si>
  <si>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</si>
  <si>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</si>
  <si>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</si>
  <si>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</si>
  <si>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</si>
  <si>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</si>
  <si>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</si>
  <si>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</si>
  <si>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</si>
  <si>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</si>
  <si>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</si>
  <si>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</si>
  <si>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</si>
  <si>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</si>
  <si>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</si>
  <si>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</si>
  <si>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</si>
  <si>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</si>
  <si>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</si>
  <si>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</si>
  <si>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</si>
  <si>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</si>
  <si>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</si>
  <si>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</si>
  <si>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</si>
  <si>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</si>
  <si>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</si>
  <si>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</si>
  <si>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</si>
  <si>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</si>
  <si>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</si>
  <si>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</si>
  <si>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</si>
  <si>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</si>
  <si>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</si>
  <si>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</si>
  <si>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</si>
  <si>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</si>
  <si>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</si>
  <si>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</si>
  <si>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</si>
  <si>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</si>
  <si>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</si>
  <si>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</si>
  <si>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</si>
  <si>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</si>
  <si>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</si>
  <si>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</si>
  <si>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</si>
  <si>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</si>
  <si>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</si>
  <si>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</si>
  <si>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</si>
  <si>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</si>
  <si>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</si>
  <si>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</si>
  <si>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</si>
  <si>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</si>
  <si>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</si>
  <si>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</si>
  <si>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</si>
  <si>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</si>
  <si>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</si>
  <si>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</si>
  <si>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</si>
  <si>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</si>
  <si>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</si>
  <si>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</si>
  <si>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</si>
  <si>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</si>
  <si>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</si>
  <si>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</si>
  <si>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</si>
  <si>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</si>
  <si>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</si>
  <si>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</si>
  <si>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</si>
  <si>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</si>
  <si>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</si>
  <si>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</si>
  <si>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</si>
  <si>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</si>
  <si>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</si>
  <si>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</si>
  <si>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</si>
  <si>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</si>
  <si>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</si>
  <si>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</si>
  <si>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</si>
  <si>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</si>
  <si>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</si>
  <si>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</si>
  <si>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</si>
  <si>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</si>
  <si>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</si>
  <si>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</si>
  <si>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</si>
  <si>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</si>
  <si>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</si>
  <si>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</si>
  <si>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</si>
  <si>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</si>
  <si>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</si>
  <si>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</si>
  <si>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</si>
  <si>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</si>
  <si>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</si>
  <si>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</si>
  <si>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</si>
  <si>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</si>
  <si>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</si>
  <si>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</si>
  <si>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</si>
  <si>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</si>
  <si>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</si>
  <si>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</si>
  <si>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</si>
  <si>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</si>
  <si>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</si>
  <si>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</si>
  <si>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</si>
  <si>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</si>
  <si>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</si>
  <si>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</si>
  <si>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</si>
  <si>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</si>
  <si>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</si>
  <si>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</si>
  <si>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</si>
  <si>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</si>
  <si>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</si>
  <si>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</si>
  <si>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</si>
  <si>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</si>
  <si>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</si>
  <si>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</si>
  <si>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</si>
  <si>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</si>
  <si>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</si>
  <si>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</si>
  <si>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</si>
  <si>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</si>
  <si>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</si>
  <si>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</si>
  <si>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</si>
  <si>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</si>
  <si>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</si>
  <si>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</si>
  <si>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</si>
  <si>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</si>
  <si>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</si>
  <si>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</si>
  <si>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</si>
  <si>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</si>
  <si>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</si>
  <si>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</si>
  <si>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</si>
  <si>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</si>
  <si>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</si>
  <si>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</si>
  <si>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</si>
  <si>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</si>
  <si>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</si>
  <si>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</si>
  <si>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</si>
  <si>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</si>
  <si>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</si>
  <si>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</si>
  <si>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</si>
  <si>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</si>
  <si>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</si>
  <si>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</si>
  <si>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</si>
  <si>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</si>
  <si>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</si>
  <si>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</si>
  <si>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</si>
  <si>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</si>
  <si>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</si>
  <si>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</si>
  <si>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</si>
  <si>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</si>
  <si>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</si>
  <si>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</si>
  <si>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</si>
  <si>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</si>
  <si>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</si>
  <si>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</si>
  <si>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</si>
  <si>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</si>
  <si>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</si>
  <si>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</si>
  <si>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</si>
  <si>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</si>
  <si>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</si>
  <si>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</si>
  <si>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</si>
  <si>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</si>
  <si>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</si>
  <si>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</si>
  <si>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</si>
  <si>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</si>
  <si>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</si>
  <si>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</si>
  <si>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</si>
  <si>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</si>
  <si>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</si>
  <si>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</si>
  <si>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</si>
  <si>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</si>
  <si>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</si>
  <si>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</si>
  <si>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</si>
  <si>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</si>
  <si>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</si>
  <si>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</si>
  <si>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</si>
  <si>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</si>
  <si>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</si>
  <si>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</si>
  <si>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</si>
  <si>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</si>
  <si>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</si>
  <si>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</si>
  <si>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</si>
  <si>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</si>
  <si>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</si>
  <si>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</si>
  <si>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</si>
  <si>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</si>
  <si>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</si>
  <si>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</si>
  <si>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</si>
  <si>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</si>
  <si>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</si>
  <si>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</si>
  <si>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</si>
  <si>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</si>
  <si>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</si>
  <si>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</si>
  <si>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</si>
  <si>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</si>
  <si>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</si>
  <si>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</si>
  <si>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</si>
  <si>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</si>
  <si>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</si>
  <si>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</si>
  <si>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</si>
  <si>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</si>
  <si>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</si>
  <si>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</si>
  <si>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</si>
  <si>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</si>
  <si>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</si>
  <si>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</si>
  <si>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</si>
  <si>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</si>
  <si>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</si>
  <si>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</si>
  <si>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</si>
  <si>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</si>
  <si>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</si>
  <si>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</si>
  <si>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</si>
  <si>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</si>
  <si>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</si>
  <si>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</si>
  <si>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</si>
  <si>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</si>
  <si>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</si>
  <si>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</si>
  <si>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</si>
  <si>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</si>
  <si>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</si>
  <si>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</si>
  <si>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</si>
  <si>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</si>
  <si>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</si>
  <si>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</si>
  <si>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</si>
  <si>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</si>
  <si>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</si>
  <si>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</si>
  <si>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</si>
  <si>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</si>
  <si>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</si>
  <si>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</si>
  <si>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</si>
  <si>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</si>
  <si>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</si>
  <si>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</si>
  <si>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</si>
  <si>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</si>
  <si>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</si>
  <si>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</si>
  <si>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</si>
  <si>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</si>
  <si>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</si>
  <si>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</si>
  <si>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</si>
  <si>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</si>
  <si>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</si>
  <si>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</si>
  <si>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</si>
  <si>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</si>
  <si>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</si>
  <si>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</si>
  <si>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</si>
  <si>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</si>
  <si>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</si>
  <si>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</si>
  <si>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</si>
  <si>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</si>
  <si>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</si>
  <si>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</si>
  <si>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</si>
  <si>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</si>
  <si>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</si>
  <si>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</si>
  <si>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</si>
  <si>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</si>
  <si>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</si>
  <si>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</si>
  <si>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</si>
  <si>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</si>
  <si>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</si>
  <si>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</si>
  <si>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</si>
  <si>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</si>
  <si>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</si>
  <si>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</si>
  <si>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</si>
  <si>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</si>
  <si>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</si>
  <si>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</si>
  <si>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</si>
  <si>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</si>
  <si>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</si>
  <si>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</si>
  <si>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</si>
  <si>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</si>
  <si>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</si>
  <si>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</si>
  <si>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</si>
  <si>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</si>
  <si>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</si>
  <si>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</si>
  <si>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</si>
  <si>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</si>
  <si>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</si>
  <si>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</si>
  <si>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</si>
  <si>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</si>
  <si>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</si>
  <si>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</si>
  <si>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</si>
  <si>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</si>
  <si>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</si>
  <si>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</si>
  <si>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</si>
  <si>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</si>
  <si>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</si>
  <si>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</si>
  <si>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</si>
  <si>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</si>
  <si>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</si>
  <si>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</si>
  <si>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</si>
  <si>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</si>
  <si>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</si>
  <si>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</si>
  <si>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</si>
  <si>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</si>
  <si>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</si>
  <si>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</si>
  <si>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</si>
  <si>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</si>
  <si>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</si>
  <si>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</si>
  <si>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</si>
  <si>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</si>
  <si>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</si>
  <si>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</si>
  <si>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</si>
  <si>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</si>
  <si>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</si>
  <si>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</si>
  <si>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</si>
  <si>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</si>
  <si>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</si>
  <si>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</si>
  <si>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</si>
  <si>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</si>
  <si>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</si>
  <si>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</si>
  <si>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</si>
  <si>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</si>
  <si>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</si>
  <si>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</si>
  <si>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</si>
  <si>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</si>
  <si>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</si>
  <si>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</si>
  <si>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</si>
  <si>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</si>
  <si>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</si>
  <si>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</si>
  <si>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</si>
  <si>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</si>
  <si>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</si>
  <si>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</si>
  <si>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</si>
  <si>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</si>
  <si>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</si>
  <si>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</si>
  <si>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</si>
  <si>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</si>
  <si>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</si>
  <si>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</si>
  <si>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</si>
  <si>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</si>
  <si>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</si>
  <si>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</si>
  <si>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</si>
  <si>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</si>
  <si>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</si>
  <si>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</si>
  <si>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</si>
  <si>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</si>
  <si>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</si>
  <si>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</si>
  <si>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</si>
  <si>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</si>
  <si>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</si>
  <si>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</si>
  <si>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</si>
  <si>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</si>
  <si>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</si>
  <si>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</si>
  <si>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</si>
  <si>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</si>
  <si>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</si>
  <si>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</si>
  <si>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</si>
  <si>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</si>
  <si>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</si>
  <si>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</si>
  <si>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</si>
  <si>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</si>
  <si>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</si>
  <si>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</si>
  <si>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</si>
  <si>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</si>
  <si>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</si>
  <si>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</si>
  <si>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</si>
  <si>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</si>
  <si>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</si>
  <si>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</si>
  <si>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</si>
  <si>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</si>
  <si>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</si>
  <si>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</si>
  <si>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</si>
  <si>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</si>
  <si>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</si>
  <si>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</si>
  <si>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</si>
  <si>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</si>
  <si>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</si>
  <si>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</si>
  <si>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</si>
  <si>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</si>
  <si>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</si>
  <si>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</si>
  <si>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</si>
  <si>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</si>
  <si>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</si>
  <si>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</si>
  <si>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</si>
  <si>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</si>
  <si>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</si>
  <si>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</si>
  <si>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</si>
  <si>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</si>
  <si>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</si>
  <si>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</si>
  <si>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</si>
  <si>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</si>
  <si>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</si>
  <si>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</si>
  <si>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</si>
  <si>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</si>
  <si>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</si>
  <si>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</si>
  <si>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</si>
  <si>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</si>
  <si>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</si>
  <si>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</si>
  <si>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</si>
  <si>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</si>
  <si>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</si>
  <si>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</si>
  <si>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</si>
  <si>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</si>
  <si>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</si>
  <si>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</si>
  <si>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</si>
  <si>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</si>
  <si>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</si>
  <si>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</si>
  <si>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</si>
  <si>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</si>
  <si>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</si>
  <si>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</si>
  <si>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</si>
  <si>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</si>
  <si>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</si>
  <si>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</si>
  <si>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</si>
  <si>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</si>
  <si>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</si>
  <si>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</si>
  <si>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</si>
  <si>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</si>
  <si>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</si>
  <si>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</si>
  <si>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</si>
  <si>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</si>
  <si>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</si>
  <si>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</si>
  <si>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</si>
  <si>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</si>
  <si>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</si>
  <si>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</si>
  <si>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</si>
  <si>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</si>
  <si>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</si>
  <si>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</si>
  <si>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</si>
  <si>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</si>
  <si>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</si>
  <si>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</si>
  <si>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</si>
  <si>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</si>
  <si>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</si>
  <si>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</si>
  <si>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</si>
  <si>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</si>
  <si>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</si>
  <si>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</si>
  <si>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</si>
  <si>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</si>
  <si>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</si>
  <si>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</si>
  <si>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</si>
  <si>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</si>
  <si>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</si>
  <si>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</si>
  <si>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</si>
  <si>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</si>
  <si>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</si>
  <si>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</si>
  <si>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</si>
  <si>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</si>
  <si>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</si>
  <si>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</si>
  <si>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</si>
  <si>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</si>
  <si>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</si>
  <si>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</si>
  <si>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</si>
  <si>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</si>
  <si>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</si>
  <si>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</si>
  <si>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</si>
  <si>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</si>
  <si>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</si>
  <si>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</si>
  <si>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</si>
  <si>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</si>
  <si>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</si>
  <si>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</si>
  <si>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</si>
  <si>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</si>
  <si>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</si>
  <si>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</si>
  <si>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</si>
  <si>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</si>
  <si>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</si>
  <si>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</si>
  <si>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</si>
  <si>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</si>
  <si>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</si>
  <si>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</si>
  <si>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</si>
  <si>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</si>
  <si>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</si>
  <si>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</si>
  <si>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</si>
  <si>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</si>
  <si>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</si>
  <si>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</si>
  <si>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</si>
  <si>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</si>
  <si>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</si>
  <si>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</si>
  <si>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</si>
  <si>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</si>
  <si>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</si>
  <si>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</si>
  <si>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</si>
  <si>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</si>
  <si>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</si>
  <si>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</si>
  <si>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</si>
  <si>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</si>
  <si>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</si>
  <si>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</si>
  <si>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</si>
  <si>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</si>
  <si>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</si>
  <si>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</si>
  <si>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</si>
  <si>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</si>
  <si>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</si>
  <si>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</si>
  <si>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</si>
  <si>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</si>
  <si>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</si>
  <si>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</si>
  <si>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</si>
  <si>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</si>
  <si>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</si>
  <si>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</si>
  <si>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</si>
  <si>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</si>
  <si>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</si>
  <si>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</si>
  <si>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</si>
  <si>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</si>
  <si>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</si>
  <si>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</si>
  <si>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</si>
  <si>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</si>
  <si>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</si>
  <si>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</si>
  <si>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</si>
  <si>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</si>
  <si>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</si>
  <si>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</si>
  <si>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</si>
  <si>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</si>
  <si>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</si>
  <si>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</si>
  <si>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</si>
  <si>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</si>
  <si>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</si>
  <si>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</si>
  <si>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</si>
  <si>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</si>
  <si>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</si>
  <si>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</si>
  <si>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</si>
  <si>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</si>
  <si>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</si>
  <si>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</si>
  <si>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</si>
  <si>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</si>
  <si>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</si>
  <si>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</si>
  <si>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</si>
  <si>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</si>
  <si>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</si>
  <si>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</si>
  <si>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</si>
  <si>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</si>
  <si>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</si>
  <si>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</si>
  <si>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</si>
  <si>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</si>
  <si>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</si>
  <si>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</si>
  <si>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</si>
  <si>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</si>
  <si>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</si>
  <si>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</si>
  <si>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</si>
  <si>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</si>
  <si>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</si>
  <si>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</si>
  <si>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</si>
  <si>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</si>
  <si>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</si>
  <si>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</si>
  <si>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</si>
  <si>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</si>
  <si>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</si>
  <si>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</si>
  <si>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</si>
  <si>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</si>
  <si>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</si>
  <si>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</si>
  <si>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</si>
  <si>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</si>
  <si>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</si>
  <si>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</si>
  <si>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</si>
  <si>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</si>
  <si>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</si>
  <si>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</si>
  <si>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</si>
  <si>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</si>
  <si>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</si>
  <si>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</si>
  <si>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</si>
  <si>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</si>
  <si>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</si>
  <si>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</si>
  <si>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</si>
  <si>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</si>
  <si>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</si>
  <si>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</si>
  <si>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</si>
  <si>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</si>
  <si>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</si>
  <si>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</si>
  <si>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</si>
  <si>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</si>
  <si>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</si>
  <si>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</si>
  <si>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</si>
  <si>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</si>
  <si>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</si>
  <si>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</si>
  <si>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</si>
  <si>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</si>
  <si>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</si>
  <si>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</si>
  <si>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</si>
  <si>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</si>
  <si>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</si>
  <si>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</si>
  <si>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</si>
  <si>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</si>
  <si>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</si>
  <si>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</si>
  <si>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</si>
  <si>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</si>
  <si>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</si>
  <si>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</si>
  <si>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</si>
  <si>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</si>
  <si>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</si>
  <si>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</si>
  <si>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</si>
  <si>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</si>
  <si>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</si>
  <si>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</si>
  <si>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</si>
  <si>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</si>
  <si>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</si>
  <si>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</si>
  <si>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</si>
  <si>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</si>
  <si>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</si>
  <si>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</si>
  <si>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</si>
  <si>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</si>
  <si>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</si>
  <si>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</si>
  <si>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</si>
  <si>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</si>
  <si>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</si>
  <si>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</si>
  <si>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</si>
  <si>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</si>
  <si>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</si>
  <si>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</si>
  <si>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</si>
  <si>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</si>
  <si>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</si>
  <si>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</si>
  <si>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</si>
  <si>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</si>
  <si>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</si>
  <si>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</si>
  <si>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</si>
  <si>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</si>
  <si>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</si>
  <si>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</si>
  <si>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</si>
  <si>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</si>
  <si>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</si>
  <si>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</si>
  <si>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</si>
  <si>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</si>
  <si>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</si>
  <si>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</si>
  <si>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</si>
  <si>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</si>
  <si>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</si>
  <si>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</si>
  <si>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</si>
  <si>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</si>
  <si>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</si>
  <si>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</si>
  <si>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</si>
  <si>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</si>
  <si>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</si>
  <si>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</si>
  <si>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</si>
  <si>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</si>
  <si>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</si>
  <si>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</si>
  <si>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</si>
  <si>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</si>
  <si>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</si>
  <si>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</si>
  <si>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</si>
  <si>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</si>
  <si>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</si>
  <si>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</si>
  <si>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</si>
  <si>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</si>
  <si>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</si>
  <si>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</si>
  <si>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</si>
  <si>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</si>
  <si>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</si>
  <si>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</si>
  <si>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</si>
  <si>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</si>
  <si>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</si>
  <si>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</si>
  <si>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</si>
  <si>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</si>
  <si>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</si>
  <si>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</si>
  <si>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</si>
  <si>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</si>
  <si>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</si>
  <si>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</si>
  <si>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</si>
  <si>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</si>
  <si>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</si>
  <si>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</si>
  <si>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</si>
  <si>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</si>
  <si>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</si>
  <si>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</si>
  <si>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</si>
  <si>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</si>
  <si>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</si>
  <si>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</si>
  <si>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</si>
  <si>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</si>
  <si>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</si>
  <si>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</si>
  <si>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</si>
  <si>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</si>
  <si>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</si>
  <si>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</si>
  <si>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</si>
  <si>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</si>
  <si>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</si>
  <si>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</si>
  <si>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</si>
  <si>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</si>
  <si>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</si>
  <si>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</si>
  <si>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</si>
  <si>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</si>
  <si>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</si>
  <si>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</si>
  <si>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</si>
  <si>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</si>
  <si>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</si>
  <si>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</si>
  <si>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</si>
  <si>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</si>
  <si>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</si>
  <si>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</si>
  <si>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</si>
  <si>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</si>
  <si>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</si>
  <si>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</si>
  <si>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</si>
  <si>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</si>
  <si>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</si>
  <si>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</si>
  <si>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</si>
  <si>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</si>
  <si>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</si>
  <si>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</si>
  <si>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</si>
  <si>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</si>
  <si>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</si>
  <si>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</si>
  <si>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</si>
  <si>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</si>
  <si>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</si>
  <si>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</si>
  <si>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</si>
  <si>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</si>
  <si>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</si>
  <si>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</si>
  <si>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</si>
  <si>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</si>
  <si>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</si>
  <si>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</si>
  <si>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</si>
  <si>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</si>
  <si>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</si>
  <si>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</si>
  <si>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</si>
  <si>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</si>
  <si>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</si>
  <si>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</si>
  <si>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</si>
  <si>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</si>
  <si>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</si>
  <si>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</si>
  <si>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</si>
  <si>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</si>
  <si>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</si>
  <si>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</si>
  <si>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</si>
  <si>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</si>
  <si>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</si>
  <si>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</si>
  <si>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</si>
  <si>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</si>
  <si>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</si>
  <si>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</si>
  <si>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</si>
  <si>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</si>
  <si>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</si>
  <si>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</si>
  <si>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</si>
  <si>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</si>
  <si>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</si>
  <si>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</si>
  <si>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</si>
  <si>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</si>
  <si>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</si>
  <si>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</si>
  <si>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</si>
  <si>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</si>
  <si>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</si>
  <si>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</si>
  <si>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</si>
  <si>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</si>
  <si>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</si>
  <si>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</si>
  <si>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</si>
  <si>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</si>
  <si>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</si>
  <si>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</si>
  <si>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</si>
  <si>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</si>
  <si>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</si>
  <si>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</si>
  <si>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</si>
  <si>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</si>
  <si>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</si>
  <si>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</si>
  <si>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</si>
  <si>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</si>
  <si>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</si>
  <si>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</si>
  <si>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</si>
  <si>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</si>
  <si>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</si>
  <si>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</si>
  <si>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</si>
  <si>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</si>
  <si>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</si>
  <si>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</si>
  <si>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</si>
  <si>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</si>
  <si>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</si>
  <si>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</si>
  <si>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</si>
  <si>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</si>
  <si>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</si>
  <si>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</si>
  <si>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</si>
  <si>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</si>
  <si>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</si>
  <si>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</si>
  <si>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</si>
  <si>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</si>
  <si>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</si>
  <si>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</si>
  <si>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</si>
  <si>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</si>
  <si>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</si>
  <si>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</si>
  <si>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</si>
  <si>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</si>
  <si>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</si>
  <si>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</si>
  <si>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</si>
  <si>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</si>
  <si>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</si>
  <si>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</si>
  <si>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</si>
  <si>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</si>
  <si>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</si>
  <si>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</si>
  <si>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</si>
  <si>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</si>
  <si>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</si>
  <si>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</si>
  <si>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</si>
  <si>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</si>
  <si>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</si>
  <si>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</si>
  <si>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</si>
  <si>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</si>
  <si>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</si>
  <si>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</si>
  <si>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</si>
  <si>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</si>
  <si>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</si>
  <si>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</si>
  <si>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</si>
  <si>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</si>
  <si>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</si>
  <si>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</si>
  <si>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</si>
  <si>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</si>
  <si>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</si>
  <si>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</si>
  <si>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</si>
  <si>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</si>
  <si>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</si>
  <si>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</si>
  <si>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</si>
  <si>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</si>
  <si>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</si>
  <si>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</si>
  <si>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</si>
  <si>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</si>
  <si>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</si>
  <si>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</si>
  <si>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</si>
  <si>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</si>
  <si>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</si>
  <si>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</si>
  <si>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</si>
  <si>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</si>
  <si>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</si>
  <si>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</si>
  <si>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</si>
  <si>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</si>
  <si>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</si>
  <si>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</si>
  <si>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</si>
  <si>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</si>
  <si>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</si>
  <si>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</si>
  <si>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</si>
  <si>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</si>
  <si>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</si>
  <si>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</si>
  <si>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</si>
  <si>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</si>
  <si>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</si>
  <si>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</si>
  <si>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</si>
  <si>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</si>
  <si>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</si>
  <si>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</si>
  <si>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</si>
  <si>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</si>
  <si>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</si>
  <si>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</si>
  <si>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</si>
  <si>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</si>
  <si>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</si>
  <si>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</si>
  <si>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</si>
  <si>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</si>
  <si>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</si>
  <si>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</si>
  <si>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</si>
  <si>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</si>
  <si>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</si>
  <si>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</si>
  <si>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</si>
  <si>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</si>
  <si>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</si>
  <si>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</si>
  <si>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</si>
  <si>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</si>
  <si>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</si>
  <si>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</si>
  <si>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</si>
  <si>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</si>
  <si>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</si>
  <si>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</si>
  <si>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</si>
  <si>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</si>
  <si>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</si>
  <si>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</si>
  <si>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</si>
  <si>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</si>
  <si>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</si>
  <si>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</si>
  <si>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</si>
  <si>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</si>
  <si>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</si>
  <si>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</si>
  <si>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</si>
  <si>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</si>
  <si>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</si>
  <si>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</si>
  <si>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</si>
  <si>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</si>
  <si>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</si>
  <si>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</si>
  <si>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</si>
  <si>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</si>
  <si>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</si>
  <si>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</si>
  <si>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</si>
  <si>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</si>
  <si>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</si>
  <si>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</si>
  <si>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</si>
  <si>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</si>
  <si>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</si>
  <si>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</si>
  <si>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</si>
  <si>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</si>
  <si>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</si>
  <si>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</si>
  <si>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</si>
  <si>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</si>
  <si>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</si>
  <si>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</si>
  <si>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</si>
  <si>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</si>
  <si>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</si>
  <si>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</si>
  <si>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</si>
  <si>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</si>
  <si>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</si>
  <si>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</si>
  <si>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</si>
  <si>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</si>
  <si>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</si>
  <si>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</si>
  <si>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</si>
  <si>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</si>
  <si>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</si>
  <si>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</si>
  <si>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</si>
  <si>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</si>
  <si>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</si>
  <si>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</si>
  <si>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</si>
  <si>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</si>
  <si>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</si>
  <si>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</si>
  <si>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</si>
  <si>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</si>
  <si>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</si>
  <si>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</si>
  <si>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</si>
  <si>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</si>
  <si>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</si>
  <si>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</si>
  <si>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</si>
  <si>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</si>
  <si>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</si>
  <si>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</si>
  <si>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</si>
  <si>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</si>
  <si>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</si>
  <si>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</si>
  <si>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</si>
  <si>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</si>
  <si>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</si>
  <si>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</si>
  <si>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</si>
  <si>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</si>
  <si>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</si>
  <si>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</si>
  <si>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</si>
  <si>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</si>
  <si>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</si>
  <si>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</si>
  <si>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</si>
  <si>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</si>
  <si>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</si>
  <si>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</si>
  <si>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</si>
  <si>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</si>
  <si>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</si>
  <si>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</si>
  <si>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</si>
  <si>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</si>
  <si>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</si>
  <si>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</si>
  <si>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</si>
  <si>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</si>
  <si>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</si>
  <si>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</si>
  <si>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</si>
  <si>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</si>
  <si>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</si>
  <si>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</si>
  <si>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</si>
  <si>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</si>
  <si>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</si>
  <si>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</si>
  <si>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</si>
  <si>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</si>
  <si>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</si>
  <si>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</si>
  <si>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</si>
  <si>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</si>
  <si>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</si>
  <si>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</si>
  <si>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</si>
  <si>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</si>
  <si>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</si>
  <si>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</si>
  <si>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</si>
  <si>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</si>
  <si>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</si>
  <si>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</si>
  <si>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</si>
  <si>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</si>
  <si>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</si>
  <si>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</si>
  <si>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</si>
  <si>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</si>
  <si>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</si>
  <si>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</si>
  <si>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</si>
  <si>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</si>
  <si>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</si>
  <si>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</si>
  <si>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</si>
  <si>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</si>
  <si>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</si>
  <si>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</si>
  <si>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</si>
  <si>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</si>
  <si>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</si>
  <si>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</si>
  <si>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</si>
  <si>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</si>
  <si>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</si>
  <si>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</si>
  <si>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</si>
  <si>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</si>
  <si>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</si>
  <si>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</si>
  <si>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</si>
  <si>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</si>
  <si>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</si>
  <si>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</si>
  <si>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</si>
  <si>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</si>
  <si>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</si>
  <si>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</si>
  <si>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</si>
  <si>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</si>
  <si>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</si>
  <si>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</si>
  <si>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</si>
  <si>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</si>
  <si>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</si>
  <si>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</si>
  <si>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</si>
  <si>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</si>
  <si>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</si>
  <si>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</si>
  <si>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</si>
  <si>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</si>
  <si>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</si>
  <si>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</si>
  <si>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</si>
  <si>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</si>
  <si>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</si>
  <si>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</si>
  <si>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</si>
  <si>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</si>
  <si>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</si>
  <si>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</si>
  <si>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</si>
  <si>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</si>
  <si>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</si>
  <si>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</si>
  <si>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</si>
  <si>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</si>
  <si>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</si>
  <si>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</si>
  <si>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</si>
  <si>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</si>
  <si>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</si>
  <si>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</si>
  <si>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</si>
  <si>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</si>
  <si>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</si>
  <si>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</si>
  <si>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</si>
  <si>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</si>
  <si>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</si>
  <si>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</si>
  <si>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</si>
  <si>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</si>
  <si>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</si>
  <si>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</si>
  <si>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</si>
  <si>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</si>
  <si>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</si>
  <si>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</si>
  <si>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</si>
  <si>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</si>
  <si>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</si>
  <si>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</si>
  <si>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</si>
  <si>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</si>
  <si>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</si>
  <si>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</si>
  <si>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</si>
  <si>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</si>
  <si>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</si>
  <si>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</si>
  <si>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</si>
  <si>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</si>
  <si>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</si>
  <si>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</si>
  <si>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</si>
  <si>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</si>
  <si>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</si>
  <si>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</si>
  <si>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</si>
  <si>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</si>
  <si>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</si>
  <si>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</si>
  <si>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</si>
  <si>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</si>
  <si>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</si>
  <si>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</si>
  <si>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</si>
  <si>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</si>
  <si>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</si>
  <si>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</si>
  <si>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</si>
  <si>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</si>
  <si>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</si>
  <si>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</si>
  <si>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</si>
  <si>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</si>
  <si>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</si>
  <si>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</si>
  <si>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</si>
  <si>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</si>
  <si>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</si>
  <si>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</si>
  <si>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</si>
  <si>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</si>
  <si>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</si>
  <si>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</si>
  <si>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</si>
  <si>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</si>
  <si>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</si>
  <si>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</si>
  <si>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</si>
  <si>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</si>
  <si>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</si>
  <si>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</si>
  <si>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</si>
  <si>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</si>
  <si>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</si>
  <si>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</si>
  <si>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</si>
  <si>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</si>
  <si>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</si>
  <si>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</si>
  <si>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</si>
  <si>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</si>
  <si>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</si>
  <si>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</si>
  <si>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</si>
  <si>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</si>
  <si>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</si>
  <si>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</si>
  <si>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</si>
  <si>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</si>
  <si>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</si>
  <si>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</si>
  <si>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</si>
  <si>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</si>
  <si>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</si>
  <si>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</si>
  <si>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</si>
  <si>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</si>
  <si>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</si>
  <si>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</si>
  <si>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</si>
  <si>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</si>
  <si>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</si>
  <si>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</si>
  <si>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</si>
  <si>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</si>
  <si>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</si>
  <si>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</si>
  <si>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</si>
  <si>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</si>
  <si>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</si>
  <si>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</si>
  <si>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</si>
  <si>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</si>
  <si>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</si>
  <si>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</si>
  <si>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</si>
  <si>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</si>
  <si>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</si>
  <si>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</si>
  <si>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</si>
  <si>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</si>
  <si>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</si>
  <si>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</si>
  <si>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</si>
  <si>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</si>
  <si>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</si>
  <si>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</si>
  <si>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</si>
  <si>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</si>
  <si>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</si>
  <si>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</si>
  <si>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</si>
  <si>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</si>
  <si>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</si>
  <si>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</si>
  <si>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</si>
  <si>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</si>
  <si>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</si>
  <si>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</si>
  <si>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</si>
  <si>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</si>
  <si>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</si>
  <si>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</si>
  <si>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</si>
  <si>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</si>
  <si>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</si>
  <si>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</si>
  <si>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</si>
  <si>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</si>
  <si>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</si>
  <si>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</si>
  <si>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</si>
  <si>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</si>
  <si>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</si>
  <si>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</si>
  <si>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</si>
  <si>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</si>
  <si>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</si>
  <si>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</si>
  <si>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</si>
  <si>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</si>
  <si>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</si>
  <si>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</si>
  <si>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</si>
  <si>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</si>
  <si>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</si>
  <si>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</si>
  <si>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</si>
  <si>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</si>
  <si>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</si>
  <si>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</si>
  <si>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</si>
  <si>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</si>
  <si>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</si>
  <si>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</si>
  <si>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</si>
  <si>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</si>
  <si>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</si>
  <si>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</si>
  <si>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</si>
  <si>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</si>
  <si>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</si>
  <si>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</si>
  <si>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</si>
  <si>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</si>
  <si>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</si>
  <si>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</si>
  <si>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</si>
  <si>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</si>
  <si>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</si>
  <si>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</si>
  <si>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</si>
  <si>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</si>
  <si>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</si>
  <si>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</si>
  <si>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</si>
  <si>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</si>
  <si>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</si>
  <si>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</si>
  <si>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</si>
  <si>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</si>
  <si>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</si>
  <si>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</si>
  <si>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</si>
  <si>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</si>
  <si>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</si>
  <si>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</si>
  <si>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</si>
  <si>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</si>
  <si>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</si>
  <si>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</si>
  <si>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</si>
  <si>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</si>
  <si>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</si>
  <si>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</si>
  <si>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</si>
  <si>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</si>
  <si>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</si>
  <si>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</si>
  <si>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</si>
  <si>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</si>
  <si>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</si>
  <si>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</si>
  <si>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</si>
  <si>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</si>
  <si>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</si>
  <si>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</si>
  <si>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</si>
  <si>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</si>
  <si>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</si>
  <si>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</si>
  <si>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</si>
  <si>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</si>
  <si>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</si>
  <si>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</si>
  <si>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</si>
  <si>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</si>
  <si>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</si>
  <si>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</si>
  <si>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</si>
  <si>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</si>
  <si>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</si>
  <si>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</si>
  <si>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</si>
  <si>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</si>
  <si>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</si>
  <si>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</si>
  <si>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</si>
  <si>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</si>
  <si>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</si>
  <si>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</si>
  <si>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</si>
  <si>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</si>
  <si>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</si>
  <si>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</si>
  <si>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</si>
  <si>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</si>
  <si>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</si>
  <si>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</si>
  <si>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</si>
  <si>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</si>
  <si>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</si>
  <si>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</si>
  <si>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</si>
  <si>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</si>
  <si>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</si>
  <si>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</si>
  <si>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</si>
  <si>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</si>
  <si>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</si>
  <si>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</si>
  <si>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</si>
  <si>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</si>
  <si>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</si>
  <si>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</si>
  <si>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</si>
  <si>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</si>
  <si>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</si>
  <si>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</si>
  <si>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</si>
  <si>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</si>
  <si>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</si>
  <si>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</si>
  <si>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</si>
  <si>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</si>
  <si>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</si>
  <si>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</si>
  <si>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</si>
  <si>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</si>
  <si>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</si>
  <si>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</si>
  <si>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</si>
  <si>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</si>
  <si>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</si>
  <si>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</si>
  <si>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</si>
  <si>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</si>
  <si>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</si>
  <si>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</si>
  <si>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</si>
  <si>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</si>
  <si>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</si>
  <si>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</si>
  <si>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</si>
  <si>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</si>
  <si>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</si>
  <si>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</si>
  <si>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</si>
  <si>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</si>
  <si>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</si>
  <si>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</si>
  <si>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</si>
  <si>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</si>
  <si>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</si>
  <si>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</si>
  <si>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</si>
  <si>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</si>
  <si>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</si>
  <si>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</si>
  <si>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</si>
  <si>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</si>
  <si>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</si>
  <si>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</si>
  <si>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</si>
  <si>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</si>
  <si>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</si>
  <si>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</si>
  <si>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</si>
  <si>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</si>
  <si>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</si>
  <si>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</si>
  <si>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</si>
  <si>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</si>
  <si>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</si>
  <si>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</si>
  <si>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</si>
  <si>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</si>
  <si>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</si>
  <si>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</si>
  <si>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</si>
  <si>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</si>
  <si>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</si>
  <si>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</si>
  <si>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</si>
  <si>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</si>
  <si>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</si>
  <si>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</si>
  <si>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</si>
  <si>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</si>
  <si>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</si>
  <si>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</si>
  <si>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</si>
  <si>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</si>
  <si>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</si>
  <si>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</si>
  <si>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</si>
  <si>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</si>
  <si>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</si>
  <si>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</si>
  <si>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</si>
  <si>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</si>
  <si>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</si>
  <si>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</si>
  <si>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</si>
  <si>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</si>
  <si>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</si>
  <si>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</si>
  <si>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</si>
  <si>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</si>
  <si>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</si>
  <si>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</si>
  <si>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</si>
  <si>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</si>
  <si>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</si>
  <si>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</si>
  <si>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</si>
  <si>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</si>
  <si>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</si>
  <si>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</si>
  <si>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</si>
  <si>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</si>
  <si>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</si>
  <si>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</si>
  <si>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</si>
  <si>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</si>
  <si>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</si>
  <si>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</si>
  <si>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</si>
  <si>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</si>
  <si>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</si>
  <si>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</si>
  <si>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</si>
  <si>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</si>
  <si>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</si>
  <si>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</si>
  <si>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</si>
  <si>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</si>
  <si>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</si>
  <si>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</si>
  <si>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</si>
  <si>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</si>
  <si>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</si>
  <si>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</si>
  <si>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</si>
  <si>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</si>
  <si>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</si>
  <si>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</si>
  <si>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</si>
  <si>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</si>
  <si>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</si>
  <si>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</si>
  <si>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</si>
  <si>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</si>
  <si>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</si>
  <si>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</si>
  <si>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</si>
  <si>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</si>
  <si>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</si>
  <si>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</si>
  <si>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</si>
  <si>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</si>
  <si>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</si>
  <si>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</si>
  <si>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</si>
  <si>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</si>
  <si>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</si>
  <si>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</si>
  <si>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</si>
  <si>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</si>
  <si>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</si>
  <si>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</si>
  <si>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</si>
  <si>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</si>
  <si>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</si>
  <si>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</si>
  <si>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</si>
  <si>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</si>
  <si>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</si>
  <si>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</si>
  <si>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</si>
  <si>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</si>
  <si>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</si>
  <si>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</si>
  <si>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</si>
  <si>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</si>
  <si>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</si>
  <si>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</si>
  <si>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</si>
  <si>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</si>
  <si>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</si>
  <si>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</si>
  <si>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</si>
  <si>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</si>
  <si>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</si>
  <si>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</si>
  <si>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</si>
  <si>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</si>
  <si>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</si>
  <si>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</si>
  <si>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</si>
  <si>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</si>
  <si>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</si>
  <si>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</si>
  <si>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</si>
  <si>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</si>
  <si>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</si>
  <si>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</si>
  <si>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</si>
  <si>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</si>
  <si>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</si>
  <si>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</si>
  <si>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</si>
  <si>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</si>
  <si>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</si>
  <si>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</si>
  <si>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</si>
  <si>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</si>
  <si>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</si>
  <si>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</si>
  <si>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</si>
  <si>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</si>
  <si>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</si>
  <si>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</si>
  <si>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</si>
  <si>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</si>
  <si>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</si>
  <si>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</si>
  <si>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</si>
  <si>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</si>
  <si>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</si>
  <si>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</si>
  <si>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</si>
  <si>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</si>
  <si>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</si>
  <si>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</si>
  <si>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</si>
  <si>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</si>
  <si>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</si>
  <si>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</si>
  <si>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</si>
  <si>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</si>
  <si>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</si>
  <si>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</si>
  <si>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</si>
  <si>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</si>
  <si>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</si>
  <si>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</si>
  <si>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</si>
  <si>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</si>
  <si>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</si>
  <si>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</si>
  <si>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</si>
  <si>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</si>
  <si>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</si>
  <si>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</si>
  <si>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</si>
  <si>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</si>
  <si>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</si>
  <si>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</si>
  <si>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</si>
  <si>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</si>
  <si>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</si>
  <si>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</si>
  <si>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</si>
  <si>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</si>
  <si>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</si>
  <si>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</si>
  <si>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</si>
  <si>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</si>
  <si>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</si>
  <si>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</si>
  <si>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</si>
  <si>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</si>
  <si>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</si>
  <si>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</si>
  <si>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</si>
  <si>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</si>
  <si>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</si>
  <si>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</si>
  <si>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</si>
  <si>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</si>
  <si>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</si>
  <si>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</si>
  <si>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</si>
  <si>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</si>
  <si>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</si>
  <si>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</si>
  <si>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</si>
  <si>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</si>
  <si>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</si>
  <si>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</si>
  <si>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</si>
  <si>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</si>
  <si>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</si>
  <si>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</si>
  <si>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</si>
  <si>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</si>
  <si>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</si>
  <si>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</si>
  <si>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</si>
  <si>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</si>
  <si>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</si>
  <si>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</si>
  <si>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</si>
  <si>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</si>
  <si>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</si>
  <si>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</si>
  <si>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</si>
  <si>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</si>
  <si>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</si>
  <si>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</si>
  <si>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</si>
  <si>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</si>
  <si>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</si>
  <si>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</si>
  <si>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</si>
  <si>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</si>
  <si>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</si>
  <si>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</si>
  <si>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</si>
  <si>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</si>
  <si>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</si>
  <si>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</si>
  <si>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</si>
  <si>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</si>
  <si>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</si>
  <si>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</si>
  <si>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</si>
  <si>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</si>
  <si>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</si>
  <si>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</si>
  <si>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</si>
  <si>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</si>
  <si>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</si>
  <si>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</si>
  <si>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</si>
  <si>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</si>
  <si>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</si>
  <si>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</si>
  <si>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</si>
  <si>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</si>
  <si>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</si>
  <si>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</si>
  <si>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</si>
  <si>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</si>
  <si>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</si>
  <si>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</si>
  <si>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</si>
  <si>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</si>
  <si>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</si>
  <si>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</si>
  <si>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</si>
  <si>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</si>
  <si>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</si>
  <si>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</si>
  <si>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</si>
  <si>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</si>
  <si>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</si>
  <si>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</si>
  <si>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</si>
  <si>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</si>
  <si>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</si>
  <si>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</si>
  <si>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</si>
  <si>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</si>
  <si>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</si>
  <si>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</si>
  <si>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</si>
  <si>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</si>
  <si>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</si>
  <si>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</si>
  <si>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</si>
  <si>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</si>
  <si>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</si>
  <si>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</si>
  <si>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</si>
  <si>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</si>
  <si>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</si>
  <si>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</si>
  <si>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</si>
  <si>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</si>
  <si>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</si>
  <si>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</si>
  <si>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</si>
  <si>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</si>
  <si>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</si>
  <si>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</si>
  <si>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</si>
  <si>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</si>
  <si>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</si>
  <si>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</si>
  <si>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</si>
  <si>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</si>
  <si>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</si>
  <si>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</si>
  <si>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</si>
  <si>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</si>
  <si>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</si>
  <si>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</si>
  <si>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</si>
  <si>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</si>
  <si>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</si>
  <si>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</si>
  <si>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</si>
  <si>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</si>
  <si>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</si>
  <si>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</si>
  <si>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</si>
  <si>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</si>
  <si>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</si>
  <si>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</si>
  <si>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</si>
  <si>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</si>
  <si>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</si>
  <si>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</si>
  <si>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</si>
  <si>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</si>
  <si>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</si>
  <si>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</si>
  <si>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</si>
  <si>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</si>
  <si>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</si>
  <si>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</si>
  <si>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</si>
  <si>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</si>
  <si>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</si>
  <si>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</si>
  <si>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</si>
  <si>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</si>
  <si>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</si>
  <si>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</si>
  <si>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</si>
  <si>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</si>
  <si>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</si>
  <si>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</si>
  <si>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</si>
  <si>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</si>
  <si>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</si>
  <si>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</si>
  <si>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</si>
  <si>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</si>
  <si>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</si>
  <si>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</si>
  <si>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</si>
  <si>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</si>
  <si>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</si>
  <si>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</si>
  <si>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</si>
  <si>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</si>
  <si>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</si>
  <si>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</si>
  <si>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</si>
  <si>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</si>
  <si>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</si>
  <si>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</si>
  <si>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</si>
  <si>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</si>
  <si>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</si>
  <si>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</si>
  <si>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</si>
  <si>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</si>
  <si>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</si>
  <si>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</si>
  <si>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</si>
  <si>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</si>
  <si>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</si>
  <si>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</si>
  <si>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</si>
  <si>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</si>
  <si>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</si>
  <si>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</si>
  <si>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</si>
  <si>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</si>
  <si>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</si>
  <si>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</si>
  <si>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</si>
  <si>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</si>
  <si>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</si>
  <si>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</si>
  <si>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</si>
  <si>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</si>
  <si>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</si>
  <si>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</si>
  <si>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</si>
  <si>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</si>
  <si>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</si>
  <si>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</si>
  <si>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</si>
  <si>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</si>
  <si>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</si>
  <si>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</si>
  <si>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</si>
  <si>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</si>
  <si>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</si>
  <si>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</si>
  <si>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</si>
  <si>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</si>
  <si>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</si>
  <si>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</si>
  <si>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</si>
  <si>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</si>
  <si>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</si>
  <si>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</si>
  <si>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</si>
  <si>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</si>
  <si>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</si>
  <si>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</si>
  <si>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</si>
  <si>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</si>
  <si>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</si>
  <si>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</si>
  <si>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</si>
  <si>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</si>
  <si>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</si>
  <si>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</si>
  <si>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</si>
  <si>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</si>
  <si>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</si>
  <si>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</si>
  <si>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</si>
  <si>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</si>
  <si>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</si>
  <si>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</si>
  <si>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</si>
  <si>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</si>
  <si>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</si>
  <si>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</si>
  <si>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</si>
  <si>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</si>
  <si>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</si>
  <si>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</si>
  <si>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</si>
  <si>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</si>
  <si>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</si>
  <si>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</si>
  <si>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</si>
  <si>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</si>
  <si>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</si>
  <si>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</si>
  <si>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</si>
  <si>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</si>
  <si>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</si>
  <si>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</si>
  <si>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</si>
  <si>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</si>
  <si>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</si>
  <si>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</si>
  <si>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</si>
  <si>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</si>
  <si>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</si>
  <si>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</si>
  <si>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</si>
  <si>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</si>
  <si>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</si>
  <si>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</si>
  <si>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</si>
  <si>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</si>
  <si>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</si>
  <si>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</si>
  <si>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</si>
  <si>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</si>
  <si>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</si>
  <si>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</si>
  <si>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</si>
  <si>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</si>
  <si>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</si>
  <si>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</si>
  <si>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</si>
  <si>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</si>
  <si>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</si>
  <si>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</si>
  <si>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</si>
  <si>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</si>
  <si>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</si>
  <si>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</si>
  <si>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</si>
  <si>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</si>
  <si>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</si>
  <si>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</si>
  <si>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</si>
  <si>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</si>
  <si>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</si>
  <si>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</si>
  <si>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</si>
  <si>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</si>
  <si>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</si>
  <si>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</si>
  <si>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</si>
  <si>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</si>
  <si>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</si>
  <si>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</si>
  <si>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</si>
  <si>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</si>
  <si>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</si>
  <si>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</si>
  <si>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</si>
  <si>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</si>
  <si>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</si>
  <si>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</si>
  <si>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</si>
  <si>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</si>
  <si>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</si>
  <si>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</si>
  <si>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</si>
  <si>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</si>
  <si>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</si>
  <si>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</si>
  <si>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</si>
  <si>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</si>
  <si>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</si>
  <si>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</si>
  <si>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</si>
  <si>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</si>
  <si>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</si>
  <si>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</si>
  <si>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</si>
  <si>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</si>
  <si>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</si>
  <si>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</si>
  <si>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</si>
  <si>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</si>
  <si>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</si>
  <si>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</si>
  <si>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</si>
  <si>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</si>
  <si>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</si>
  <si>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</si>
  <si>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</si>
  <si>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</si>
  <si>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</si>
  <si>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</si>
  <si>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</si>
  <si>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</si>
  <si>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</si>
  <si>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</si>
  <si>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</si>
  <si>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</si>
  <si>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</si>
  <si>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</si>
  <si>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</si>
  <si>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</si>
  <si>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</si>
  <si>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</si>
  <si>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</si>
  <si>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</si>
  <si>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</si>
  <si>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</si>
  <si>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</si>
  <si>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</si>
  <si>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</si>
  <si>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</si>
  <si>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</si>
  <si>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</si>
  <si>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</si>
  <si>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</si>
  <si>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</si>
  <si>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</si>
  <si>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</si>
  <si>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</si>
  <si>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</si>
  <si>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</si>
  <si>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</si>
  <si>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</si>
  <si>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</si>
  <si>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</si>
  <si>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</si>
  <si>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</si>
  <si>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</si>
  <si>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</si>
  <si>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</si>
  <si>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</si>
  <si>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</si>
  <si>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</si>
  <si>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</si>
  <si>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</si>
  <si>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</si>
  <si>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</si>
  <si>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</si>
  <si>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</si>
  <si>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</si>
  <si>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</si>
  <si>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</si>
  <si>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</si>
  <si>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</si>
  <si>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</si>
  <si>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</si>
  <si>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</si>
  <si>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</si>
  <si>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</si>
  <si>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</si>
  <si>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</si>
  <si>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</si>
  <si>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</si>
  <si>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</si>
  <si>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</si>
  <si>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</si>
  <si>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</si>
  <si>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</si>
  <si>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</si>
  <si>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</si>
  <si>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</si>
  <si>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</si>
  <si>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</si>
  <si>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</si>
  <si>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</si>
  <si>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</si>
  <si>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</si>
  <si>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</si>
  <si>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</si>
  <si>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</si>
  <si>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</si>
  <si>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</si>
  <si>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</si>
  <si>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</si>
  <si>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</si>
  <si>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</si>
  <si>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</si>
  <si>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</si>
  <si>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</si>
  <si>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</si>
  <si>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</si>
  <si>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</si>
  <si>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</si>
  <si>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</si>
  <si>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</si>
  <si>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</si>
  <si>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</si>
  <si>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</si>
  <si>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</si>
  <si>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</si>
  <si>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</si>
  <si>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</si>
  <si>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</si>
  <si>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</si>
  <si>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</si>
  <si>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</si>
  <si>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</si>
  <si>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</si>
  <si>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</si>
  <si>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</si>
  <si>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</si>
  <si>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</si>
  <si>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</si>
  <si>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</si>
  <si>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</si>
  <si>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</si>
  <si>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</si>
  <si>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</si>
  <si>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</si>
  <si>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</si>
  <si>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</si>
  <si>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</si>
  <si>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</si>
  <si>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</si>
  <si>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</si>
  <si>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</si>
  <si>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</si>
  <si>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</si>
  <si>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</si>
  <si>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</si>
  <si>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</si>
  <si>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</si>
  <si>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</si>
  <si>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</si>
  <si>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</si>
  <si>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</si>
  <si>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</si>
  <si>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</si>
  <si>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</si>
  <si>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</si>
  <si>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</si>
  <si>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</si>
  <si>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</si>
  <si>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</si>
  <si>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</si>
  <si>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</si>
  <si>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</si>
  <si>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</si>
  <si>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</si>
  <si>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</si>
  <si>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</si>
  <si>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</si>
  <si>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</si>
  <si>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</si>
  <si>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</si>
  <si>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</si>
  <si>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</si>
  <si>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</si>
  <si>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</si>
  <si>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</si>
  <si>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</si>
  <si>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</si>
  <si>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</si>
  <si>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</si>
  <si>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</si>
  <si>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</si>
  <si>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</si>
  <si>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</si>
  <si>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</si>
  <si>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</si>
  <si>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</si>
  <si>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</si>
  <si>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</si>
  <si>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</si>
  <si>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</si>
  <si>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</si>
  <si>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</si>
  <si>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</si>
  <si>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</si>
  <si>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</si>
  <si>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</si>
  <si>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</si>
  <si>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</si>
  <si>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</si>
  <si>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</si>
  <si>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</si>
  <si>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</si>
  <si>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</si>
  <si>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</si>
  <si>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</si>
  <si>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</si>
  <si>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</si>
  <si>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</si>
  <si>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</si>
  <si>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</si>
  <si>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</si>
  <si>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</si>
  <si>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</si>
  <si>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</si>
  <si>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</si>
  <si>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</si>
  <si>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</si>
  <si>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</si>
  <si>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</si>
  <si>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</si>
  <si>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</si>
  <si>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</si>
  <si>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</si>
  <si>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</si>
  <si>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</si>
  <si>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</si>
  <si>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</si>
  <si>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</si>
  <si>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</si>
  <si>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</si>
  <si>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</si>
  <si>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</si>
  <si>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</si>
  <si>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</si>
  <si>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</si>
  <si>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</si>
  <si>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</si>
  <si>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</si>
  <si>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</si>
  <si>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</si>
  <si>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</si>
  <si>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</si>
  <si>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</si>
  <si>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</si>
  <si>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</si>
  <si>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</si>
  <si>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</si>
  <si>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</si>
  <si>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</si>
  <si>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</si>
  <si>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</si>
  <si>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</si>
  <si>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</si>
  <si>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</si>
  <si>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</si>
  <si>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</si>
  <si>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</si>
  <si>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</si>
  <si>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</si>
  <si>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</si>
  <si>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</si>
  <si>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</si>
  <si>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</si>
  <si>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</si>
  <si>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</si>
  <si>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</si>
  <si>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</si>
  <si>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</si>
  <si>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</si>
  <si>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</si>
  <si>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</si>
  <si>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</si>
  <si>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</si>
  <si>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</si>
  <si>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</si>
  <si>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</si>
  <si>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</si>
  <si>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</si>
  <si>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</si>
  <si>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</si>
  <si>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</si>
  <si>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</si>
  <si>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</si>
  <si>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</si>
  <si>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</si>
  <si>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</si>
  <si>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</si>
  <si>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</si>
  <si>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</si>
  <si>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</si>
  <si>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</si>
  <si>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</si>
  <si>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</si>
  <si>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</si>
  <si>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</si>
  <si>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</si>
  <si>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</si>
  <si>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</si>
  <si>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</si>
  <si>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</si>
  <si>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</si>
  <si>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</si>
  <si>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</si>
  <si>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</si>
  <si>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</si>
  <si>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</si>
  <si>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</si>
  <si>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</si>
  <si>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</si>
  <si>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</si>
  <si>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</si>
  <si>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</si>
  <si>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</si>
  <si>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</si>
  <si>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</si>
  <si>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</si>
  <si>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</si>
  <si>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</si>
  <si>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</si>
  <si>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</si>
  <si>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</si>
  <si>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</si>
  <si>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</si>
  <si>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</si>
  <si>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</si>
  <si>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</si>
  <si>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</si>
  <si>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</si>
  <si>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</si>
  <si>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</si>
  <si>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</si>
  <si>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</si>
  <si>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</si>
  <si>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</si>
  <si>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</si>
  <si>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</si>
  <si>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</si>
  <si>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</si>
  <si>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</si>
  <si>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</si>
  <si>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</si>
  <si>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</si>
  <si>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</si>
  <si>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</si>
  <si>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</si>
  <si>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</si>
  <si>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</si>
  <si>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</si>
  <si>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</si>
  <si>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</si>
  <si>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</si>
  <si>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</si>
  <si>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</si>
  <si>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</si>
  <si>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</si>
  <si>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</si>
  <si>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</si>
  <si>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</si>
  <si>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</si>
  <si>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</si>
  <si>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</si>
  <si>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</si>
  <si>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</si>
  <si>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</si>
  <si>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</si>
  <si>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</si>
  <si>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</si>
  <si>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</si>
  <si>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</si>
  <si>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</si>
  <si>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</si>
  <si>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</si>
  <si>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</si>
  <si>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</si>
  <si>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</si>
  <si>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</si>
  <si>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</si>
  <si>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</si>
  <si>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</si>
  <si>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</si>
  <si>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</si>
  <si>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</si>
  <si>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</si>
  <si>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</si>
  <si>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</si>
  <si>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</si>
  <si>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</si>
  <si>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</si>
  <si>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</si>
  <si>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</si>
  <si>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</si>
  <si>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</si>
  <si>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</si>
  <si>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</si>
  <si>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</si>
  <si>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</si>
  <si>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</si>
  <si>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</si>
  <si>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</si>
  <si>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</si>
  <si>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</si>
  <si>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</si>
  <si>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</si>
  <si>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</si>
  <si>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</si>
  <si>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</si>
  <si>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</si>
  <si>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</si>
  <si>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</si>
  <si>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</si>
  <si>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</si>
  <si>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</si>
  <si>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</si>
  <si>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</si>
  <si>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</si>
  <si>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</si>
  <si>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</si>
  <si>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</si>
  <si>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</si>
  <si>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</si>
  <si>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</si>
  <si>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</si>
  <si>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</si>
  <si>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</si>
  <si>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</si>
  <si>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</si>
  <si>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</si>
  <si>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</si>
  <si>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</si>
  <si>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</si>
  <si>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</si>
  <si>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</si>
  <si>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</si>
  <si>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</si>
  <si>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</si>
  <si>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</si>
  <si>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</si>
  <si>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</si>
  <si>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</si>
  <si>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</si>
  <si>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</si>
  <si>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</si>
  <si>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</si>
  <si>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</si>
  <si>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</si>
  <si>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</si>
  <si>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</si>
  <si>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</si>
  <si>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</si>
  <si>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</si>
  <si>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</si>
  <si>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</si>
  <si>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</si>
  <si>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</si>
  <si>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</si>
  <si>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</si>
  <si>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</si>
  <si>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</si>
  <si>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</si>
  <si>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</si>
  <si>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</si>
  <si>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</si>
  <si>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</si>
  <si>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</si>
  <si>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</si>
  <si>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</si>
  <si>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</si>
  <si>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</si>
  <si>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</si>
  <si>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</si>
  <si>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</si>
  <si>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</si>
  <si>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</si>
  <si>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</si>
  <si>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</si>
  <si>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</si>
  <si>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</si>
  <si>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</si>
  <si>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</si>
  <si>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</si>
  <si>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</si>
  <si>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</si>
  <si>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</si>
  <si>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</si>
  <si>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</si>
  <si>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</si>
  <si>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</si>
  <si>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</si>
  <si>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</si>
  <si>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</si>
  <si>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</si>
  <si>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</si>
  <si>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</si>
  <si>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</si>
  <si>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</si>
  <si>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</si>
  <si>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</si>
  <si>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</si>
  <si>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</si>
  <si>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</si>
  <si>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</si>
  <si>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</si>
  <si>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</si>
  <si>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</si>
  <si>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</si>
  <si>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</si>
  <si>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</si>
  <si>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</si>
  <si>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</si>
  <si>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</si>
  <si>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</si>
  <si>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</si>
  <si>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</si>
  <si>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</si>
  <si>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</si>
  <si>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</si>
  <si>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</si>
  <si>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</si>
  <si>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</si>
  <si>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</si>
  <si>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</si>
  <si>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</si>
  <si>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</si>
  <si>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</si>
  <si>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</si>
  <si>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</si>
  <si>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</si>
  <si>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</si>
  <si>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</si>
  <si>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</si>
  <si>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</si>
  <si>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</si>
  <si>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</si>
  <si>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</si>
  <si>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</si>
  <si>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</si>
  <si>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</si>
  <si>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</si>
  <si>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</si>
  <si>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</si>
  <si>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</si>
  <si>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</si>
  <si>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</si>
  <si>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</si>
  <si>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</si>
  <si>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</si>
  <si>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</si>
  <si>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</si>
  <si>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</si>
  <si>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</si>
  <si>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</si>
  <si>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</si>
  <si>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</si>
  <si>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</si>
  <si>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</si>
  <si>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</si>
  <si>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</si>
  <si>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</si>
  <si>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</si>
  <si>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</si>
  <si>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</si>
  <si>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</si>
  <si>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</si>
  <si>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</si>
  <si>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</si>
  <si>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</si>
  <si>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</si>
  <si>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</si>
  <si>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</si>
  <si>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</si>
  <si>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</si>
  <si>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</si>
  <si>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</si>
  <si>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</si>
  <si>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</si>
  <si>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</si>
  <si>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</si>
  <si>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</si>
  <si>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</si>
  <si>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</si>
  <si>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</si>
  <si>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</si>
  <si>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</si>
  <si>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</si>
  <si>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</si>
  <si>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</si>
  <si>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</si>
  <si>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</si>
  <si>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</si>
  <si>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</si>
  <si>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</si>
  <si>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</si>
  <si>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</si>
  <si>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</si>
  <si>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</si>
  <si>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</si>
  <si>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</si>
  <si>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</si>
  <si>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</si>
  <si>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</si>
  <si>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</si>
  <si>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</si>
  <si>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</si>
  <si>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</si>
  <si>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</si>
  <si>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</si>
  <si>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</si>
  <si>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</si>
  <si>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</si>
  <si>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</si>
  <si>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</si>
  <si>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</si>
  <si>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</si>
  <si>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</si>
  <si>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</si>
  <si>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</si>
  <si>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</si>
  <si>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</si>
  <si>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</si>
  <si>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</si>
  <si>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</si>
  <si>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</si>
  <si>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</si>
  <si>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</si>
  <si>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</si>
  <si>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</si>
  <si>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</si>
  <si>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</si>
  <si>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</si>
  <si>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</si>
  <si>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</si>
  <si>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</si>
  <si>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</si>
  <si>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</si>
  <si>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</si>
  <si>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</si>
  <si>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</si>
  <si>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</si>
  <si>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</si>
  <si>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</si>
  <si>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</si>
  <si>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</si>
  <si>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</si>
  <si>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</si>
  <si>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</si>
  <si>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</si>
  <si>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</si>
  <si>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</si>
  <si>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</si>
  <si>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</si>
  <si>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</si>
  <si>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</si>
  <si>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</si>
  <si>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</si>
  <si>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</si>
  <si>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</si>
  <si>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</si>
  <si>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</si>
  <si>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</si>
  <si>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</si>
  <si>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</si>
  <si>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</si>
  <si>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</si>
  <si>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</si>
  <si>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</si>
  <si>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</si>
  <si>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</si>
  <si>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</si>
  <si>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</si>
  <si>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</si>
  <si>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</si>
  <si>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</si>
  <si>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</si>
  <si>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</si>
  <si>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</si>
  <si>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</si>
  <si>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</si>
  <si>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</si>
  <si>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</si>
  <si>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</si>
  <si>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</si>
  <si>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</si>
  <si>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</si>
  <si>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</si>
  <si>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</si>
  <si>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</si>
  <si>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</si>
  <si>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</si>
  <si>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</si>
  <si>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</si>
  <si>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</si>
  <si>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</si>
  <si>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</si>
  <si>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</si>
  <si>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</si>
  <si>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</si>
  <si>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</si>
  <si>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</si>
  <si>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</si>
  <si>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</si>
  <si>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</si>
  <si>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</si>
  <si>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</si>
  <si>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</si>
  <si>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</si>
  <si>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</si>
  <si>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</si>
  <si>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</si>
  <si>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</si>
  <si>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</si>
  <si>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</si>
  <si>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</si>
  <si>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</si>
  <si>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</si>
  <si>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</si>
  <si>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</si>
  <si>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</si>
  <si>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</si>
  <si>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</si>
  <si>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</si>
  <si>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</si>
  <si>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</si>
  <si>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</si>
  <si>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</si>
  <si>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</si>
  <si>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</si>
  <si>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</si>
  <si>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</si>
  <si>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</si>
  <si>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</si>
  <si>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</si>
  <si>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</si>
  <si>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</si>
  <si>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</si>
  <si>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</si>
  <si>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</si>
  <si>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</si>
  <si>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</si>
  <si>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</si>
  <si>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</si>
  <si>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</si>
  <si>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</si>
  <si>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</si>
  <si>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</si>
  <si>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</si>
  <si>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</si>
  <si>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</si>
  <si>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</si>
  <si>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</si>
  <si>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</si>
  <si>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</si>
  <si>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</si>
  <si>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</si>
  <si>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</si>
  <si>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</si>
  <si>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</si>
  <si>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</si>
  <si>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</si>
  <si>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</si>
  <si>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</si>
  <si>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</si>
  <si>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</si>
  <si>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</si>
  <si>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</si>
  <si>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</si>
  <si>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</si>
  <si>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</si>
  <si>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</si>
  <si>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</si>
  <si>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</si>
  <si>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</si>
  <si>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</si>
  <si>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</si>
  <si>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</si>
  <si>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</si>
  <si>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</si>
  <si>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</si>
  <si>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</si>
  <si>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</si>
  <si>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</si>
  <si>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</si>
  <si>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</si>
  <si>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</si>
  <si>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</si>
  <si>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</si>
  <si>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</si>
  <si>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</si>
  <si>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</si>
  <si>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</si>
  <si>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</si>
  <si>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</si>
  <si>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</si>
  <si>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</si>
  <si>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</si>
  <si>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</si>
  <si>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</si>
  <si>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</si>
  <si>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</si>
  <si>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</si>
  <si>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</si>
  <si>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</si>
  <si>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</si>
  <si>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</si>
  <si>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</si>
  <si>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</si>
  <si>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</si>
  <si>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</si>
  <si>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</si>
  <si>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</si>
  <si>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</si>
  <si>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</si>
  <si>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</si>
  <si>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</si>
  <si>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</si>
  <si>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</si>
  <si>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</si>
  <si>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</si>
  <si>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</si>
  <si>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</si>
  <si>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</si>
  <si>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</si>
  <si>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</si>
  <si>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</si>
  <si>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</si>
  <si>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</si>
  <si>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</si>
  <si>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</si>
  <si>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</si>
  <si>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</si>
  <si>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</si>
  <si>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</si>
  <si>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</si>
  <si>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</si>
  <si>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</si>
  <si>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</si>
  <si>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</si>
  <si>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</si>
  <si>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</si>
  <si>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</si>
  <si>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</si>
  <si>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</si>
  <si>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</si>
  <si>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</si>
  <si>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</si>
  <si>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</si>
  <si>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</si>
  <si>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</si>
  <si>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</si>
  <si>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</si>
  <si>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</si>
  <si>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</si>
  <si>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</si>
  <si>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</si>
  <si>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</si>
  <si>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</si>
  <si>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</si>
  <si>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</si>
  <si>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</si>
  <si>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</si>
  <si>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</si>
  <si>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</si>
  <si>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</si>
  <si>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</si>
  <si>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</si>
  <si>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</si>
  <si>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</si>
  <si>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</si>
  <si>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</si>
  <si>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</si>
  <si>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</si>
  <si>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</si>
  <si>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</si>
  <si>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</si>
  <si>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</si>
  <si>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</si>
  <si>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</si>
  <si>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</si>
  <si>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</si>
  <si>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</si>
  <si>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</si>
  <si>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</si>
  <si>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</si>
  <si>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</si>
  <si>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</si>
  <si>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</si>
  <si>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</si>
  <si>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</si>
  <si>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</si>
  <si>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</si>
  <si>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</si>
  <si>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</si>
  <si>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</si>
  <si>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</si>
  <si>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</si>
  <si>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</si>
  <si>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</si>
  <si>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</si>
  <si>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</si>
  <si>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</si>
  <si>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</si>
  <si>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</si>
  <si>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</si>
  <si>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</si>
  <si>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</si>
  <si>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</si>
  <si>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</si>
  <si>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</si>
  <si>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</si>
  <si>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</si>
  <si>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</si>
  <si>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</si>
  <si>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</si>
  <si>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</si>
  <si>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</si>
  <si>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</si>
  <si>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</si>
  <si>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</si>
  <si>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</si>
  <si>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</si>
  <si>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</si>
  <si>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</si>
  <si>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</si>
  <si>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</si>
  <si>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</si>
  <si>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</si>
  <si>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</si>
  <si>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</si>
  <si>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</si>
  <si>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</si>
  <si>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</si>
  <si>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</si>
  <si>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</si>
  <si>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</si>
  <si>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</si>
  <si>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</si>
  <si>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</si>
  <si>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</si>
  <si>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</si>
  <si>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</si>
  <si>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</si>
  <si>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</si>
  <si>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</si>
  <si>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</si>
  <si>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</si>
  <si>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</si>
  <si>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</si>
  <si>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</si>
  <si>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</si>
  <si>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</si>
  <si>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</si>
  <si>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</si>
  <si>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</si>
  <si>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</si>
  <si>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</si>
  <si>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</si>
  <si>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</si>
  <si>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</si>
  <si>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</si>
  <si>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</si>
  <si>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</si>
  <si>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</si>
  <si>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</si>
  <si>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</si>
  <si>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</si>
  <si>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</si>
  <si>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</si>
  <si>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</si>
  <si>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</si>
  <si>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</si>
  <si>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</si>
  <si>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</si>
  <si>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</si>
  <si>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</si>
  <si>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</si>
  <si>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</si>
  <si>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</si>
  <si>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</si>
  <si>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</si>
  <si>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</si>
  <si>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</si>
  <si>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</si>
  <si>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</si>
  <si>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</si>
  <si>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</si>
  <si>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</si>
  <si>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</si>
  <si>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</si>
  <si>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</si>
  <si>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</si>
  <si>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</si>
  <si>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</si>
  <si>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</si>
  <si>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</si>
  <si>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</si>
  <si>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</si>
  <si>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</si>
  <si>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</si>
  <si>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</si>
  <si>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</si>
  <si>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</si>
  <si>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</si>
  <si>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</si>
  <si>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</si>
  <si>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</si>
  <si>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</si>
  <si>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</si>
  <si>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</si>
  <si>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</si>
  <si>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</si>
  <si>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</si>
  <si>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</si>
  <si>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</si>
  <si>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</si>
  <si>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</si>
  <si>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</si>
  <si>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</si>
  <si>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</si>
  <si>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</si>
  <si>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</si>
  <si>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</si>
  <si>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</si>
  <si>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</si>
  <si>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</si>
  <si>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</si>
  <si>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</si>
  <si>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</si>
  <si>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</si>
  <si>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</si>
  <si>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</si>
  <si>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</si>
  <si>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</si>
  <si>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</si>
  <si>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</si>
  <si>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</si>
  <si>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</si>
  <si>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</si>
  <si>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</si>
  <si>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</si>
  <si>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</si>
  <si>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</si>
  <si>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</si>
  <si>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</si>
  <si>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</si>
  <si>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</si>
  <si>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</si>
  <si>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</si>
  <si>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</si>
  <si>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</si>
  <si>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</si>
  <si>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</si>
  <si>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</si>
  <si>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</si>
  <si>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</si>
  <si>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</si>
  <si>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</si>
  <si>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</si>
  <si>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</si>
  <si>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</si>
  <si>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</si>
  <si>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</si>
  <si>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</si>
  <si>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</si>
  <si>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</si>
  <si>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</si>
  <si>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</si>
  <si>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</si>
  <si>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</si>
  <si>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</si>
  <si>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</si>
  <si>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</si>
  <si>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</si>
  <si>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</si>
  <si>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</si>
  <si>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</si>
  <si>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</si>
  <si>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</si>
  <si>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</si>
  <si>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</si>
  <si>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</si>
  <si>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</si>
  <si>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</si>
  <si>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</si>
  <si>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</si>
  <si>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</si>
  <si>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</si>
  <si>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</si>
  <si>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</si>
  <si>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</si>
  <si>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</si>
  <si>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</si>
  <si>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</si>
  <si>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</si>
  <si>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</si>
  <si>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</si>
  <si>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</si>
  <si>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</si>
  <si>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</si>
  <si>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</si>
  <si>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</si>
  <si>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</si>
  <si>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</si>
  <si>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</si>
  <si>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</si>
  <si>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</si>
  <si>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</si>
  <si>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</si>
  <si>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</si>
  <si>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</si>
  <si>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</si>
  <si>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</si>
  <si>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</si>
  <si>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</si>
  <si>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</si>
  <si>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</si>
  <si>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</si>
  <si>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</si>
  <si>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</si>
  <si>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</si>
  <si>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</si>
  <si>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</si>
  <si>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</si>
  <si>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</si>
  <si>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</si>
  <si>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</si>
  <si>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</si>
  <si>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</si>
  <si>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</si>
  <si>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</si>
  <si>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</si>
  <si>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</si>
  <si>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</si>
  <si>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</si>
  <si>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</si>
  <si>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</si>
  <si>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</si>
  <si>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</si>
  <si>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</si>
  <si>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</si>
  <si>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</si>
  <si>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</si>
  <si>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</si>
  <si>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</si>
  <si>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</si>
  <si>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</si>
  <si>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</si>
  <si>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</si>
  <si>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</si>
  <si>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</si>
  <si>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</si>
  <si>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</si>
  <si>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</si>
  <si>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</si>
  <si>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</si>
  <si>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</si>
  <si>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</si>
  <si>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</si>
  <si>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</si>
  <si>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</si>
  <si>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</si>
  <si>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</si>
  <si>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</si>
  <si>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</si>
  <si>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</si>
  <si>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</si>
  <si>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</si>
  <si>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</si>
  <si>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</si>
  <si>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</si>
  <si>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</si>
  <si>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</si>
  <si>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</si>
  <si>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</si>
  <si>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</si>
  <si>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</si>
  <si>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</si>
  <si>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</si>
  <si>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</si>
  <si>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</si>
  <si>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</si>
  <si>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</si>
  <si>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</si>
  <si>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</si>
  <si>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</si>
  <si>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</si>
  <si>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</si>
  <si>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</si>
  <si>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</si>
  <si>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</si>
  <si>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</si>
  <si>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</si>
  <si>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</si>
  <si>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</si>
  <si>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</si>
  <si>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</si>
  <si>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</si>
  <si>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</si>
  <si>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</si>
  <si>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</si>
  <si>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</si>
  <si>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</si>
  <si>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</si>
  <si>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</si>
  <si>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</si>
  <si>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</si>
  <si>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</si>
  <si>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</si>
  <si>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</si>
  <si>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</si>
  <si>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</si>
  <si>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</si>
  <si>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</si>
  <si>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</si>
  <si>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</si>
  <si>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</si>
  <si>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</si>
  <si>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</si>
  <si>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</si>
  <si>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</si>
  <si>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</si>
  <si>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</si>
  <si>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</si>
  <si>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</si>
  <si>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</si>
  <si>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</si>
  <si>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</si>
  <si>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</si>
  <si>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</si>
  <si>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</si>
  <si>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</si>
  <si>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</si>
  <si>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</si>
  <si>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</si>
  <si>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</si>
  <si>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</si>
  <si>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</si>
  <si>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</si>
  <si>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</si>
  <si>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</si>
  <si>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</si>
  <si>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</si>
  <si>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</si>
  <si>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</si>
  <si>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</si>
  <si>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</si>
  <si>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</si>
  <si>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</si>
  <si>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</si>
  <si>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</si>
  <si>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</si>
  <si>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</si>
  <si>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</si>
  <si>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</si>
  <si>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</si>
  <si>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</si>
  <si>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</si>
  <si>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</si>
  <si>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</si>
  <si>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</si>
  <si>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</si>
  <si>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</si>
  <si>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</si>
  <si>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</si>
  <si>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</si>
  <si>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</si>
  <si>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</si>
  <si>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</si>
  <si>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</si>
  <si>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</si>
  <si>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</si>
  <si>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</si>
  <si>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</si>
  <si>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</si>
  <si>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</si>
  <si>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</si>
  <si>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</si>
  <si>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</si>
  <si>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</si>
  <si>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</si>
  <si>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</si>
  <si>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</si>
  <si>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</si>
  <si>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</si>
  <si>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</si>
  <si>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</si>
  <si>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</si>
  <si>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</si>
  <si>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</si>
  <si>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</si>
  <si>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</si>
  <si>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</si>
  <si>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</si>
  <si>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</si>
  <si>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</si>
  <si>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</si>
  <si>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</si>
  <si>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</si>
  <si>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</si>
  <si>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</si>
  <si>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</si>
  <si>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</si>
  <si>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</si>
  <si>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</si>
  <si>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</si>
  <si>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</si>
  <si>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</si>
  <si>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</si>
  <si>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</si>
  <si>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</si>
  <si>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</si>
  <si>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</si>
  <si>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</si>
  <si>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</si>
  <si>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</si>
  <si>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</si>
  <si>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</si>
  <si>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</si>
  <si>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</si>
  <si>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</si>
  <si>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</si>
  <si>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</si>
  <si>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</si>
  <si>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</si>
  <si>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</si>
  <si>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</si>
  <si>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</si>
  <si>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</si>
  <si>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</si>
  <si>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</si>
  <si>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</si>
  <si>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</si>
  <si>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</si>
  <si>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</si>
  <si>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</si>
  <si>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</si>
  <si>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</si>
  <si>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</si>
  <si>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</si>
  <si>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</si>
  <si>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</si>
  <si>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</si>
  <si>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</si>
  <si>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</si>
  <si>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</si>
  <si>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</si>
  <si>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</si>
  <si>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</si>
  <si>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</si>
  <si>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</si>
  <si>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</si>
  <si>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</si>
  <si>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</si>
  <si>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</si>
  <si>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</si>
  <si>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</si>
  <si>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</si>
  <si>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</si>
  <si>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</si>
  <si>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</si>
  <si>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</si>
  <si>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</si>
  <si>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</si>
  <si>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</si>
  <si>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</si>
  <si>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</si>
  <si>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</si>
  <si>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</si>
  <si>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</si>
  <si>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</si>
  <si>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</si>
  <si>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</si>
  <si>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</si>
  <si>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</si>
  <si>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</si>
  <si>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</si>
  <si>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</si>
  <si>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</si>
  <si>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</si>
  <si>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</si>
  <si>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</si>
  <si>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</si>
  <si>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</si>
  <si>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</si>
  <si>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</si>
  <si>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</si>
  <si>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</si>
  <si>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</si>
  <si>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</si>
  <si>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</si>
  <si>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</si>
  <si>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</si>
  <si>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</si>
  <si>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</si>
  <si>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</si>
  <si>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</si>
  <si>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</si>
  <si>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</si>
  <si>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</si>
  <si>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</si>
  <si>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</si>
  <si>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</si>
  <si>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</si>
  <si>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</si>
  <si>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</si>
  <si>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</si>
  <si>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</si>
  <si>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</si>
  <si>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</si>
  <si>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</si>
  <si>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</si>
  <si>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</si>
  <si>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</si>
  <si>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</si>
  <si>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</si>
  <si>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</si>
  <si>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</si>
  <si>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</si>
  <si>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</si>
  <si>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</si>
  <si>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</si>
  <si>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</si>
  <si>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</si>
  <si>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</si>
  <si>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</si>
  <si>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</si>
  <si>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</si>
  <si>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</si>
  <si>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</si>
  <si>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</si>
  <si>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</si>
  <si>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</si>
  <si>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</si>
  <si>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</si>
  <si>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</si>
  <si>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</si>
  <si>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</si>
  <si>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</si>
  <si>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</si>
  <si>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</si>
  <si>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</si>
  <si>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</si>
  <si>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</si>
  <si>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</si>
  <si>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</si>
  <si>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</si>
  <si>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</si>
  <si>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</si>
  <si>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</si>
  <si>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</si>
  <si>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</si>
  <si>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</si>
  <si>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</si>
  <si>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</si>
  <si>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</si>
  <si>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</si>
  <si>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</si>
  <si>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</si>
  <si>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</si>
  <si>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</si>
  <si>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</si>
  <si>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</si>
  <si>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</si>
  <si>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</si>
  <si>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</si>
  <si>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</si>
  <si>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</si>
  <si>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</si>
  <si>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</si>
  <si>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</si>
  <si>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</si>
  <si>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</si>
  <si>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</si>
  <si>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</si>
  <si>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</si>
  <si>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</si>
  <si>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</si>
  <si>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</si>
  <si>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</si>
  <si>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</si>
  <si>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</si>
  <si>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</si>
  <si>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</si>
  <si>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</si>
  <si>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</si>
  <si>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</si>
  <si>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</si>
  <si>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</si>
  <si>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</si>
  <si>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</si>
  <si>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</si>
  <si>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</si>
  <si>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</si>
  <si>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</si>
  <si>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</si>
  <si>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</si>
  <si>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</si>
  <si>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</si>
  <si>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</si>
  <si>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</si>
  <si>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</si>
  <si>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</si>
  <si>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</si>
  <si>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</si>
  <si>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</si>
  <si>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</si>
  <si>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</si>
  <si>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</si>
  <si>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</si>
  <si>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</si>
  <si>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</si>
  <si>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</si>
  <si>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</si>
  <si>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</si>
  <si>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</si>
  <si>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</si>
  <si>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</si>
  <si>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</si>
  <si>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</si>
  <si>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</si>
  <si>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</si>
  <si>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</si>
  <si>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</si>
  <si>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</si>
  <si>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</si>
  <si>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</si>
  <si>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</si>
  <si>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</si>
  <si>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</si>
  <si>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</si>
  <si>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</si>
  <si>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</si>
  <si>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</si>
  <si>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</si>
  <si>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</si>
  <si>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</si>
  <si>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</si>
  <si>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</si>
  <si>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</si>
  <si>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</si>
  <si>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</si>
  <si>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</si>
  <si>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</si>
  <si>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</si>
  <si>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</si>
  <si>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</si>
  <si>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</si>
  <si>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</si>
  <si>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</si>
  <si>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</si>
  <si>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</si>
  <si>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</si>
  <si>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</si>
  <si>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</si>
  <si>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</si>
  <si>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</si>
  <si>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</si>
  <si>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</si>
  <si>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</si>
  <si>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</si>
  <si>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</si>
  <si>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</si>
  <si>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</si>
  <si>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</si>
  <si>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</si>
  <si>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</si>
  <si>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</si>
  <si>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</si>
  <si>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</si>
  <si>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</si>
  <si>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</si>
  <si>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</si>
  <si>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</si>
  <si>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</si>
  <si>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</si>
  <si>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</si>
  <si>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</si>
  <si>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</si>
  <si>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</si>
  <si>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</si>
  <si>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</si>
  <si>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</si>
  <si>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</si>
  <si>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</si>
  <si>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</si>
  <si>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</si>
  <si>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</si>
  <si>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</si>
  <si>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</si>
  <si>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</si>
  <si>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</si>
  <si>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</si>
  <si>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</si>
  <si>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</si>
  <si>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</si>
  <si>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</si>
  <si>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</si>
  <si>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</si>
  <si>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</si>
  <si>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</si>
  <si>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</si>
  <si>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</si>
  <si>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</si>
  <si>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</si>
  <si>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</si>
  <si>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</si>
  <si>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</si>
  <si>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</si>
  <si>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</si>
  <si>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</si>
  <si>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</si>
  <si>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</si>
  <si>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</si>
  <si>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</si>
  <si>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</si>
  <si>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</si>
  <si>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</si>
  <si>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</si>
  <si>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</si>
  <si>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</si>
  <si>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</si>
  <si>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</si>
  <si>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</si>
  <si>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</si>
  <si>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</si>
  <si>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</si>
  <si>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</si>
  <si>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</si>
  <si>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</si>
  <si>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</si>
  <si>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</si>
  <si>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</si>
  <si>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</si>
  <si>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</si>
  <si>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</si>
  <si>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</si>
  <si>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</si>
  <si>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</si>
  <si>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</si>
  <si>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</si>
  <si>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</si>
  <si>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</si>
  <si>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</si>
  <si>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</si>
  <si>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</si>
  <si>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</si>
  <si>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</si>
  <si>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</si>
  <si>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</si>
  <si>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</si>
  <si>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</si>
  <si>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</si>
  <si>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</si>
  <si>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</si>
  <si>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</si>
  <si>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</si>
  <si>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</si>
  <si>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</si>
  <si>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</si>
  <si>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</si>
  <si>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</si>
  <si>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</si>
  <si>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</si>
  <si>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</si>
  <si>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</si>
  <si>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</si>
  <si>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</si>
  <si>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</si>
  <si>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</si>
  <si>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</si>
  <si>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</si>
  <si>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</si>
  <si>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</si>
  <si>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</si>
  <si>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</si>
  <si>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</si>
  <si>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</si>
  <si>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</si>
  <si>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</si>
  <si>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</si>
  <si>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</si>
  <si>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</si>
  <si>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</si>
  <si>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</si>
  <si>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</si>
  <si>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</si>
  <si>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</si>
  <si>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</si>
  <si>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</si>
  <si>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</si>
  <si>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</si>
  <si>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</si>
  <si>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</si>
  <si>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</si>
  <si>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</si>
  <si>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</si>
  <si>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</si>
  <si>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</si>
  <si>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</si>
  <si>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</si>
  <si>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</si>
  <si>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</si>
  <si>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</si>
  <si>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</si>
  <si>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</si>
  <si>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</si>
  <si>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</si>
  <si>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</si>
  <si>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</si>
  <si>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</si>
  <si>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</si>
  <si>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</si>
  <si>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</si>
  <si>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</si>
  <si>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</si>
  <si>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</si>
  <si>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</si>
  <si>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</si>
  <si>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</si>
  <si>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</si>
  <si>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</si>
  <si>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</si>
  <si>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</si>
  <si>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</si>
  <si>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</si>
  <si>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</si>
  <si>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</si>
  <si>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</si>
  <si>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</si>
  <si>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</si>
  <si>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</si>
  <si>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</si>
  <si>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</si>
  <si>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</si>
  <si>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</si>
  <si>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</si>
  <si>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</si>
  <si>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</si>
  <si>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</si>
  <si>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</si>
  <si>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</si>
  <si>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</si>
  <si>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</si>
  <si>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</si>
  <si>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</si>
  <si>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</si>
  <si>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</si>
  <si>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</si>
  <si>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</si>
  <si>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</si>
  <si>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</si>
  <si>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</si>
  <si>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</si>
  <si>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</si>
  <si>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</si>
  <si>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</si>
  <si>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</si>
  <si>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</si>
  <si>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</si>
  <si>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</si>
  <si>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</si>
  <si>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</si>
  <si>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</si>
  <si>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</si>
  <si>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</si>
  <si>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</si>
  <si>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</si>
  <si>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</si>
  <si>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</si>
  <si>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</si>
  <si>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</si>
  <si>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</si>
  <si>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</si>
  <si>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</si>
  <si>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</si>
  <si>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</si>
  <si>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</si>
  <si>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</si>
  <si>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</si>
  <si>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</si>
  <si>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</si>
  <si>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</si>
  <si>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</si>
  <si>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</si>
  <si>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</si>
  <si>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</si>
  <si>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</si>
  <si>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</si>
  <si>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</si>
  <si>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</si>
  <si>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</si>
  <si>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</si>
  <si>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</si>
  <si>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</si>
  <si>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</si>
  <si>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</si>
  <si>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</si>
  <si>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</si>
  <si>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</si>
  <si>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</si>
  <si>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</si>
  <si>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</si>
  <si>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</si>
  <si>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</si>
  <si>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</si>
  <si>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</si>
  <si>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</si>
  <si>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</si>
  <si>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</si>
  <si>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</si>
  <si>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</si>
  <si>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</si>
  <si>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</si>
  <si>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</si>
  <si>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</si>
  <si>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</si>
  <si>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</si>
  <si>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</si>
  <si>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</si>
  <si>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</si>
  <si>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</si>
  <si>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</si>
  <si>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</si>
  <si>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</si>
  <si>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</si>
  <si>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</si>
  <si>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</si>
  <si>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</si>
  <si>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</si>
  <si>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</si>
  <si>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</si>
  <si>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</si>
  <si>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</si>
  <si>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</si>
  <si>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</si>
  <si>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</si>
  <si>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</si>
  <si>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</si>
  <si>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</si>
  <si>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</si>
  <si>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</si>
  <si>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</si>
  <si>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</si>
  <si>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</si>
  <si>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</si>
  <si>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</si>
  <si>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</si>
  <si>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</si>
  <si>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</si>
  <si>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</si>
  <si>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</si>
  <si>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</si>
  <si>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</si>
  <si>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</si>
  <si>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</si>
  <si>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</si>
  <si>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</si>
  <si>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</si>
  <si>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</si>
  <si>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</si>
  <si>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</si>
  <si>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</si>
  <si>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</si>
  <si>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</si>
  <si>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</si>
  <si>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</si>
  <si>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</si>
  <si>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</si>
  <si>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</si>
  <si>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</si>
  <si>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</si>
  <si>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</si>
  <si>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</si>
  <si>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</si>
  <si>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</si>
  <si>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</si>
  <si>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</si>
  <si>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</si>
  <si>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</si>
  <si>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</si>
  <si>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</si>
  <si>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</si>
  <si>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</si>
  <si>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</si>
  <si>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</si>
  <si>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</si>
  <si>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</si>
  <si>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</si>
  <si>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</si>
  <si>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</si>
  <si>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</si>
  <si>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</si>
  <si>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</si>
  <si>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</si>
  <si>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</si>
  <si>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</si>
  <si>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</si>
  <si>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</si>
  <si>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</si>
  <si>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</si>
  <si>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</si>
  <si>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</si>
  <si>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</si>
  <si>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</si>
  <si>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</si>
  <si>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</si>
  <si>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</si>
  <si>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</si>
  <si>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</si>
  <si>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</si>
  <si>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</si>
  <si>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</si>
  <si>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</si>
  <si>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</si>
  <si>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</si>
  <si>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</si>
  <si>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</si>
  <si>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</si>
  <si>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</si>
  <si>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</si>
  <si>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</si>
  <si>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</si>
  <si>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</si>
  <si>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</si>
  <si>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</si>
  <si>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</si>
  <si>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</si>
  <si>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</si>
  <si>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</si>
  <si>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</si>
  <si>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</si>
  <si>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</si>
  <si>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</si>
  <si>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</si>
  <si>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</si>
  <si>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</si>
  <si>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</si>
  <si>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</si>
  <si>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</si>
  <si>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</si>
  <si>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</si>
  <si>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</si>
  <si>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</si>
  <si>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</si>
  <si>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</si>
  <si>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</si>
  <si>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</si>
  <si>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</si>
  <si>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</si>
  <si>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</si>
  <si>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</si>
  <si>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</si>
  <si>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</si>
  <si>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</si>
  <si>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</si>
  <si>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</si>
  <si>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</si>
  <si>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</si>
  <si>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</si>
  <si>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</si>
  <si>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</si>
  <si>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</si>
  <si>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</si>
  <si>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</si>
  <si>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</si>
  <si>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</si>
  <si>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</si>
  <si>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</si>
  <si>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</si>
  <si>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</si>
  <si>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</si>
  <si>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</si>
  <si>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</si>
  <si>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</si>
  <si>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</si>
  <si>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</si>
  <si>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</si>
  <si>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</si>
  <si>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</si>
  <si>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</si>
  <si>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</si>
  <si>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</si>
  <si>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</si>
  <si>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</si>
  <si>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</si>
  <si>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</si>
  <si>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</si>
  <si>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</si>
  <si>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</si>
  <si>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</si>
  <si>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</si>
  <si>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</si>
  <si>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</si>
  <si>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</si>
  <si>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</si>
  <si>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</si>
  <si>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</si>
  <si>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</si>
  <si>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</si>
  <si>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</si>
  <si>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</si>
  <si>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</si>
  <si>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</si>
  <si>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</si>
  <si>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</si>
  <si>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</si>
  <si>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</si>
  <si>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</si>
  <si>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</si>
  <si>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</si>
  <si>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</si>
  <si>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</si>
  <si>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</si>
  <si>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</si>
  <si>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</si>
  <si>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</si>
  <si>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</si>
  <si>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</si>
  <si>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</si>
  <si>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</si>
  <si>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</si>
  <si>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</si>
  <si>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</si>
  <si>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</si>
  <si>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</si>
  <si>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</si>
  <si>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</si>
  <si>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</si>
  <si>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</si>
  <si>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</si>
  <si>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</si>
  <si>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</si>
  <si>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</si>
  <si>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</si>
  <si>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</si>
  <si>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</si>
  <si>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</si>
  <si>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</si>
  <si>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</si>
  <si>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</si>
  <si>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</si>
  <si>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</si>
  <si>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</si>
  <si>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</si>
  <si>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</si>
  <si>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</si>
  <si>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</si>
  <si>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</si>
  <si>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</si>
  <si>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</si>
  <si>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</si>
  <si>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</si>
  <si>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</si>
  <si>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</si>
  <si>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</si>
  <si>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</si>
  <si>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</si>
  <si>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</si>
  <si>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</si>
  <si>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</si>
  <si>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</si>
  <si>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</si>
  <si>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</si>
  <si>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</si>
  <si>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</si>
  <si>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</si>
  <si>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</si>
  <si>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</si>
  <si>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</si>
  <si>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</si>
  <si>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</si>
  <si>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</si>
  <si>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</si>
  <si>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</si>
  <si>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</si>
  <si>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</si>
  <si>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</si>
  <si>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</si>
  <si>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</si>
  <si>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</si>
  <si>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</si>
  <si>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</si>
  <si>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</si>
  <si>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</si>
  <si>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</si>
  <si>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</si>
  <si>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</si>
  <si>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</si>
  <si>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</si>
  <si>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</si>
  <si>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</si>
  <si>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</si>
  <si>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</si>
  <si>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</si>
  <si>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</si>
  <si>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</si>
  <si>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</si>
  <si>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</si>
  <si>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</si>
  <si>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</si>
  <si>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</si>
  <si>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</si>
  <si>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</si>
  <si>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</si>
  <si>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</si>
  <si>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</si>
  <si>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</si>
  <si>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</si>
  <si>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</si>
  <si>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</si>
  <si>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</si>
  <si>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</si>
  <si>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</si>
  <si>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</si>
  <si>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</si>
  <si>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</si>
  <si>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</si>
  <si>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</si>
  <si>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</si>
  <si>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</si>
  <si>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</si>
  <si>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</si>
  <si>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</si>
  <si>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</si>
  <si>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</si>
  <si>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</si>
  <si>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</si>
  <si>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</si>
  <si>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</si>
  <si>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</si>
  <si>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</si>
  <si>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</si>
  <si>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</si>
  <si>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</si>
  <si>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</si>
  <si>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</si>
  <si>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</si>
  <si>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</si>
  <si>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</si>
  <si>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</si>
  <si>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</si>
  <si>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</si>
  <si>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</si>
  <si>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</si>
  <si>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</si>
  <si>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</si>
  <si>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</si>
  <si>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</si>
  <si>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</si>
  <si>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</si>
  <si>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</si>
  <si>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</si>
  <si>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</si>
  <si>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</si>
  <si>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</si>
  <si>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</si>
  <si>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</si>
  <si>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</si>
  <si>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</si>
  <si>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</si>
  <si>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</si>
  <si>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</si>
  <si>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</si>
  <si>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</si>
  <si>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</si>
  <si>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</si>
  <si>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</si>
  <si>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</si>
  <si>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</si>
  <si>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</si>
  <si>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</si>
  <si>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</si>
  <si>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</si>
  <si>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</si>
  <si>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</si>
  <si>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</si>
  <si>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</si>
  <si>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</si>
  <si>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</si>
  <si>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</si>
  <si>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</si>
  <si>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</si>
  <si>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</si>
  <si>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</si>
  <si>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</si>
  <si>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</si>
  <si>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</si>
  <si>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</si>
  <si>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</si>
  <si>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</si>
  <si>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</si>
  <si>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</si>
  <si>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</si>
  <si>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</si>
  <si>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</si>
  <si>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</si>
  <si>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</si>
  <si>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</si>
  <si>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</si>
  <si>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</si>
  <si>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</si>
  <si>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</si>
  <si>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</si>
  <si>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</si>
  <si>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</si>
  <si>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</si>
  <si>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</si>
  <si>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</si>
  <si>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</si>
  <si>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</si>
  <si>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</si>
  <si>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</si>
  <si>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</si>
  <si>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</si>
  <si>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</si>
  <si>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</si>
  <si>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</si>
  <si>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</si>
  <si>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</si>
  <si>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</si>
  <si>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</si>
  <si>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</si>
  <si>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</si>
  <si>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</si>
  <si>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</si>
  <si>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</si>
  <si>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</si>
  <si>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</si>
  <si>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</si>
  <si>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</si>
  <si>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</si>
  <si>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</si>
  <si>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</si>
  <si>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</si>
  <si>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</si>
  <si>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</si>
  <si>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</si>
  <si>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</si>
  <si>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</si>
  <si>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</si>
  <si>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</si>
  <si>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</si>
  <si>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</si>
  <si>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</si>
  <si>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</si>
  <si>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</si>
  <si>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</si>
  <si>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</si>
  <si>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</si>
  <si>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</si>
  <si>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</si>
  <si>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</si>
  <si>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</si>
  <si>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</si>
  <si>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</si>
  <si>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</si>
  <si>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</si>
  <si>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</si>
  <si>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</si>
  <si>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</si>
  <si>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</si>
  <si>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</si>
  <si>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</si>
  <si>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</si>
  <si>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</si>
  <si>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</si>
  <si>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</si>
  <si>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</si>
  <si>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</si>
  <si>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</si>
  <si>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</si>
  <si>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</si>
  <si>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</si>
  <si>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</si>
  <si>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</si>
  <si>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</si>
  <si>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</si>
  <si>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</si>
  <si>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</si>
  <si>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</si>
  <si>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</si>
  <si>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</si>
  <si>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</si>
  <si>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</si>
  <si>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</si>
  <si>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</si>
  <si>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</si>
  <si>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</si>
  <si>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</si>
  <si>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</si>
  <si>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</si>
  <si>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</si>
  <si>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</si>
  <si>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</si>
  <si>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</si>
  <si>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</si>
  <si>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</si>
  <si>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</si>
  <si>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</si>
  <si>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</si>
  <si>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</si>
  <si>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</si>
  <si>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</si>
  <si>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</si>
  <si>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</si>
  <si>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</si>
  <si>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</si>
  <si>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</si>
  <si>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</si>
  <si>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</si>
  <si>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</si>
  <si>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</si>
  <si>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</si>
  <si>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</si>
  <si>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</si>
  <si>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</si>
  <si>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</si>
  <si>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</si>
  <si>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</si>
  <si>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</si>
  <si>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</si>
  <si>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</si>
  <si>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</si>
  <si>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</si>
  <si>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</si>
  <si>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</si>
  <si>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</si>
  <si>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</si>
  <si>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</si>
  <si>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</si>
  <si>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</si>
  <si>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</si>
  <si>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</si>
  <si>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</si>
  <si>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</si>
  <si>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</si>
  <si>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</si>
  <si>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</si>
  <si>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</si>
  <si>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</si>
  <si>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</si>
  <si>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</si>
  <si>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</si>
  <si>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</si>
  <si>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</si>
  <si>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</si>
  <si>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</si>
  <si>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</si>
  <si>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</si>
  <si>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</si>
  <si>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</si>
  <si>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</si>
  <si>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</si>
  <si>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</si>
  <si>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</si>
  <si>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</si>
  <si>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</si>
  <si>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</si>
  <si>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</si>
  <si>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</si>
  <si>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</si>
  <si>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</si>
  <si>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</si>
  <si>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</si>
  <si>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</si>
  <si>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</si>
  <si>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</si>
  <si>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</si>
  <si>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</si>
  <si>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</si>
  <si>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</si>
  <si>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</si>
  <si>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</si>
  <si>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</si>
  <si>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</si>
  <si>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</si>
  <si>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</si>
  <si>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</si>
  <si>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</si>
  <si>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</si>
  <si>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</si>
  <si>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</si>
  <si>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</si>
  <si>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</si>
  <si>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</si>
  <si>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</si>
  <si>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</si>
  <si>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</si>
  <si>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</si>
  <si>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</si>
  <si>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</si>
  <si>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</si>
  <si>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</si>
  <si>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</si>
  <si>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</si>
  <si>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</si>
  <si>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</si>
  <si>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</si>
  <si>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</si>
  <si>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</si>
  <si>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</si>
  <si>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</si>
  <si>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</si>
  <si>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</si>
  <si>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</si>
  <si>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</si>
  <si>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</si>
  <si>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</si>
  <si>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</si>
  <si>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</si>
  <si>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</si>
  <si>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</si>
  <si>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</si>
  <si>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</si>
  <si>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</si>
  <si>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</si>
  <si>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</si>
  <si>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</si>
  <si>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</si>
  <si>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</si>
  <si>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</si>
  <si>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</si>
  <si>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</si>
  <si>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</si>
  <si>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</si>
  <si>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</si>
  <si>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</si>
  <si>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</si>
  <si>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</si>
  <si>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</si>
  <si>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</si>
  <si>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</si>
  <si>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</si>
  <si>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</si>
  <si>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</si>
  <si>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</si>
  <si>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</si>
  <si>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</si>
  <si>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</si>
  <si>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</si>
  <si>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</si>
  <si>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</si>
  <si>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</si>
  <si>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</si>
  <si>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</si>
  <si>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</si>
  <si>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</si>
  <si>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</si>
  <si>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</si>
  <si>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</si>
  <si>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</si>
  <si>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</si>
  <si>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</si>
  <si>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</si>
  <si>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</si>
  <si>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</si>
  <si>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</si>
  <si>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</si>
  <si>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</si>
  <si>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</si>
  <si>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</si>
  <si>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</si>
  <si>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</si>
  <si>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</si>
  <si>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</si>
  <si>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</si>
  <si>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</si>
  <si>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</si>
  <si>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</si>
  <si>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</si>
  <si>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</si>
  <si>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</si>
  <si>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</si>
  <si>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</si>
  <si>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</si>
  <si>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</si>
  <si>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</si>
  <si>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</si>
  <si>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</si>
  <si>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</si>
  <si>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</si>
  <si>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</si>
  <si>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</si>
  <si>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</si>
  <si>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</si>
  <si>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</si>
  <si>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</si>
  <si>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</si>
  <si>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</si>
  <si>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</si>
  <si>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</si>
  <si>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</si>
  <si>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</si>
  <si>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</si>
  <si>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</si>
  <si>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</si>
  <si>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</si>
  <si>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</si>
  <si>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</si>
  <si>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</si>
  <si>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</si>
  <si>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</si>
  <si>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</si>
  <si>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</si>
  <si>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</si>
  <si>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</si>
  <si>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</si>
  <si>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</si>
  <si>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</si>
  <si>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</si>
  <si>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</si>
  <si>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</si>
  <si>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</si>
  <si>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</si>
  <si>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</si>
  <si>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</si>
  <si>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</si>
  <si>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</si>
  <si>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</si>
  <si>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</si>
  <si>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</si>
  <si>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</si>
  <si>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</si>
  <si>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</si>
  <si>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</si>
  <si>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</si>
  <si>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</si>
  <si>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</si>
  <si>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</si>
  <si>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</si>
  <si>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</si>
  <si>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</si>
  <si>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</si>
  <si>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</si>
  <si>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</si>
  <si>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</si>
  <si>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</si>
  <si>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</si>
  <si>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</si>
  <si>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</si>
  <si>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</si>
  <si>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</si>
  <si>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</si>
  <si>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</si>
  <si>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</si>
  <si>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</si>
  <si>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</si>
  <si>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</si>
  <si>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</si>
  <si>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</si>
  <si>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</si>
  <si>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</si>
  <si>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</si>
  <si>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</si>
  <si>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</si>
  <si>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</si>
  <si>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</si>
  <si>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</si>
  <si>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</si>
  <si>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</si>
  <si>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</si>
  <si>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</si>
  <si>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</si>
  <si>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</si>
  <si>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</si>
  <si>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</si>
  <si>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</si>
  <si>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</si>
  <si>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</si>
  <si>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</si>
  <si>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</si>
  <si>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</si>
  <si>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</si>
  <si>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</si>
  <si>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</si>
  <si>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</si>
  <si>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</si>
  <si>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</si>
  <si>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</si>
  <si>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</si>
  <si>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</si>
  <si>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</si>
  <si>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</si>
  <si>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</si>
  <si>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</si>
  <si>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</si>
  <si>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</si>
  <si>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</si>
  <si>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</si>
  <si>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</si>
  <si>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</si>
  <si>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</si>
  <si>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</si>
  <si>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</si>
  <si>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</si>
  <si>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</si>
  <si>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</si>
  <si>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</si>
  <si>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</si>
  <si>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</si>
  <si>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</si>
  <si>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</si>
  <si>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</si>
  <si>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</si>
  <si>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</si>
  <si>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</si>
  <si>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</si>
  <si>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</si>
  <si>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</si>
  <si>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</si>
  <si>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</si>
  <si>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</si>
  <si>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</si>
  <si>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</si>
  <si>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</si>
  <si>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</si>
  <si>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</si>
  <si>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</si>
  <si>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</si>
  <si>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</si>
  <si>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</si>
  <si>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</si>
  <si>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</si>
  <si>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</si>
  <si>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</si>
  <si>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</si>
  <si>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</si>
  <si>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</si>
  <si>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</si>
  <si>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</si>
  <si>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</si>
  <si>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</si>
  <si>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</si>
  <si>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</si>
  <si>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</si>
  <si>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</si>
  <si>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</si>
  <si>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</si>
  <si>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</si>
  <si>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</si>
  <si>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</si>
  <si>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</si>
  <si>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</si>
  <si>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</si>
  <si>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</si>
  <si>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</si>
  <si>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</si>
  <si>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</si>
  <si>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</si>
  <si>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</si>
  <si>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</si>
  <si>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</si>
  <si>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</si>
  <si>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</si>
  <si>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</si>
  <si>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</si>
  <si>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</si>
  <si>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</si>
  <si>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</si>
  <si>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</si>
  <si>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</si>
  <si>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</si>
  <si>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</si>
  <si>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</si>
  <si>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</si>
  <si>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</si>
  <si>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</si>
  <si>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</si>
  <si>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</si>
  <si>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</si>
  <si>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</si>
  <si>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</si>
  <si>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</si>
  <si>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</si>
  <si>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</si>
  <si>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</si>
  <si>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</si>
  <si>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</si>
  <si>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</si>
  <si>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</si>
  <si>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</si>
  <si>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</si>
  <si>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</si>
  <si>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</si>
  <si>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</si>
  <si>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</si>
  <si>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</si>
  <si>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</si>
  <si>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</si>
  <si>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</si>
  <si>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</si>
  <si>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</si>
  <si>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</si>
  <si>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</si>
  <si>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</si>
  <si>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</si>
  <si>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</si>
  <si>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</si>
  <si>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</si>
  <si>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</si>
  <si>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</si>
  <si>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</si>
  <si>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</si>
  <si>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</si>
  <si>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</si>
  <si>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</si>
  <si>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</si>
  <si>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</si>
  <si>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</si>
  <si>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</si>
  <si>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</si>
  <si>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</si>
  <si>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</si>
  <si>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</si>
  <si>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</si>
  <si>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</si>
  <si>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</si>
  <si>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</si>
  <si>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</si>
  <si>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</si>
  <si>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</si>
  <si>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</si>
  <si>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</si>
  <si>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</si>
  <si>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</si>
  <si>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</si>
  <si>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</si>
  <si>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</si>
  <si>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</si>
  <si>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</si>
  <si>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</si>
  <si>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</si>
  <si>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</si>
  <si>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</si>
  <si>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</si>
  <si>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</si>
  <si>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</si>
  <si>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</si>
  <si>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</si>
  <si>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</si>
  <si>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</si>
  <si>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</si>
  <si>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</si>
  <si>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</si>
  <si>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</si>
  <si>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</si>
  <si>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</si>
  <si>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</si>
  <si>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</si>
  <si>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</si>
  <si>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</si>
  <si>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</si>
  <si>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</si>
  <si>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</si>
  <si>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</si>
  <si>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</si>
  <si>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</si>
  <si>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</si>
  <si>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</si>
  <si>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</si>
  <si>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</si>
  <si>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</si>
  <si>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</si>
  <si>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</si>
  <si>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</si>
  <si>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</si>
  <si>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</si>
  <si>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</si>
  <si>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</si>
  <si>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</si>
  <si>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</si>
  <si>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</si>
  <si>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</si>
  <si>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</si>
  <si>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</si>
  <si>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</si>
  <si>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</si>
  <si>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</si>
  <si>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</si>
  <si>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</si>
  <si>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</si>
  <si>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</si>
  <si>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</si>
  <si>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</si>
  <si>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</si>
  <si>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</si>
  <si>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</si>
  <si>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</si>
  <si>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</si>
  <si>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</si>
  <si>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</si>
  <si>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</si>
  <si>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</si>
  <si>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</si>
  <si>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</si>
  <si>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</si>
  <si>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</si>
  <si>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</si>
  <si>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</si>
  <si>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</si>
  <si>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</si>
  <si>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</si>
  <si>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</si>
  <si>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</si>
  <si>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</si>
  <si>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</si>
  <si>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</si>
  <si>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</si>
  <si>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</si>
  <si>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</si>
  <si>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</si>
  <si>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</si>
  <si>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</si>
  <si>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</si>
  <si>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</si>
  <si>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</si>
  <si>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</si>
  <si>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</si>
  <si>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</si>
  <si>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</si>
  <si>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</si>
  <si>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</si>
  <si>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</si>
  <si>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</si>
  <si>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</si>
  <si>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</si>
  <si>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</si>
  <si>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</si>
  <si>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</si>
  <si>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</si>
  <si>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</si>
  <si>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</si>
  <si>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</si>
  <si>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</si>
  <si>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</si>
  <si>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</si>
  <si>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</si>
  <si>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</si>
  <si>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</si>
  <si>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</si>
  <si>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</si>
  <si>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</si>
  <si>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</si>
  <si>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</si>
  <si>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</si>
  <si>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</si>
  <si>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</si>
  <si>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</si>
  <si>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</si>
  <si>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</si>
  <si>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</si>
  <si>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</si>
  <si>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</si>
  <si>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</si>
  <si>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</si>
  <si>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</si>
  <si>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</si>
  <si>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</si>
  <si>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</si>
  <si>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</si>
  <si>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</si>
  <si>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</si>
  <si>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</si>
  <si>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</si>
  <si>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</si>
  <si>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</si>
  <si>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</si>
  <si>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</si>
  <si>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</si>
  <si>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</si>
  <si>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</si>
  <si>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</si>
  <si>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</si>
  <si>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</si>
  <si>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</si>
  <si>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</si>
  <si>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</si>
  <si>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</si>
  <si>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</si>
  <si>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</si>
  <si>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</si>
  <si>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</si>
  <si>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</si>
  <si>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</si>
  <si>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</si>
  <si>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</si>
  <si>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</si>
  <si>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</si>
  <si>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</si>
  <si>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</si>
  <si>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</si>
  <si>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</si>
  <si>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</si>
  <si>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</si>
  <si>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</si>
  <si>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</si>
  <si>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</si>
  <si>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</si>
  <si>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</si>
  <si>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</si>
  <si>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</si>
  <si>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</si>
  <si>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</si>
  <si>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</si>
  <si>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</si>
  <si>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</si>
  <si>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</si>
  <si>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</si>
  <si>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</si>
  <si>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</si>
  <si>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</si>
  <si>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</si>
  <si>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</si>
  <si>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</si>
  <si>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</si>
  <si>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</si>
  <si>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</si>
  <si>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</si>
  <si>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</si>
  <si>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</si>
  <si>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</si>
  <si>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</si>
  <si>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</si>
  <si>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</si>
  <si>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</si>
  <si>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</si>
  <si>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</si>
  <si>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</si>
  <si>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</si>
  <si>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</si>
  <si>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</si>
  <si>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</si>
  <si>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</si>
  <si>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</si>
  <si>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</si>
  <si>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</si>
  <si>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</si>
  <si>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</si>
  <si>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</si>
  <si>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</si>
  <si>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</si>
  <si>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</si>
  <si>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</si>
  <si>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</si>
  <si>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</si>
  <si>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</si>
  <si>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</si>
  <si>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</si>
  <si>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</si>
  <si>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</si>
  <si>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</si>
  <si>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</si>
  <si>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</si>
  <si>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</si>
  <si>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</si>
  <si>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</si>
  <si>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</si>
  <si>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</si>
  <si>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</si>
  <si>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</si>
  <si>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</si>
  <si>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</si>
  <si>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</si>
  <si>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</si>
  <si>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</si>
  <si>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</si>
  <si>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</si>
  <si>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</si>
  <si>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</si>
  <si>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</si>
  <si>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</si>
  <si>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</si>
  <si>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</si>
  <si>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</si>
  <si>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</si>
  <si>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</si>
  <si>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</si>
  <si>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</si>
  <si>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</si>
  <si>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</si>
  <si>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</si>
  <si>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</si>
  <si>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</si>
  <si>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</si>
  <si>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</si>
  <si>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</si>
  <si>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</si>
  <si>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</si>
  <si>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</si>
  <si>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</si>
  <si>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</si>
  <si>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</si>
  <si>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</si>
  <si>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</si>
  <si>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</si>
  <si>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</si>
  <si>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</si>
  <si>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</si>
  <si>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</si>
  <si>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</si>
  <si>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</si>
  <si>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</si>
  <si>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</si>
  <si>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</si>
  <si>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</si>
  <si>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</si>
  <si>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</si>
  <si>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</si>
  <si>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</si>
  <si>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</si>
  <si>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</si>
  <si>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</si>
  <si>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</si>
  <si>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</si>
  <si>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</si>
  <si>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</si>
  <si>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</si>
  <si>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</si>
  <si>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</si>
  <si>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</si>
  <si>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</si>
  <si>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</si>
  <si>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</si>
  <si>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</si>
  <si>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</si>
  <si>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</si>
  <si>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</si>
  <si>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</si>
  <si>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</si>
  <si>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</si>
  <si>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</si>
  <si>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</si>
  <si>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</si>
  <si>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</si>
  <si>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</si>
  <si>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</si>
  <si>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</si>
  <si>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</si>
  <si>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</si>
  <si>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</si>
  <si>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</si>
  <si>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</si>
  <si>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</si>
  <si>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</si>
  <si>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</si>
  <si>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</si>
  <si>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</si>
  <si>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</si>
  <si>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</si>
  <si>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</si>
  <si>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</si>
  <si>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</si>
  <si>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</si>
  <si>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</si>
  <si>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</si>
  <si>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</si>
  <si>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</si>
  <si>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</si>
  <si>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</si>
  <si>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</si>
  <si>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</si>
  <si>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</si>
  <si>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</si>
  <si>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</si>
  <si>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</si>
  <si>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</si>
  <si>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</si>
  <si>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</si>
  <si>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</si>
  <si>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</si>
  <si>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</si>
  <si>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</si>
  <si>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</si>
  <si>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</si>
  <si>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</si>
  <si>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</si>
  <si>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</si>
  <si>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</si>
  <si>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</si>
  <si>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</si>
  <si>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</si>
  <si>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</si>
  <si>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</si>
  <si>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</si>
  <si>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</si>
  <si>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</si>
  <si>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</si>
  <si>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</si>
  <si>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</si>
  <si>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</si>
  <si>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</si>
  <si>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</si>
  <si>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</si>
  <si>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</si>
  <si>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</si>
  <si>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</si>
  <si>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</si>
  <si>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</si>
  <si>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</si>
  <si>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</si>
  <si>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</si>
  <si>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</si>
  <si>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</si>
  <si>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</si>
  <si>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</si>
  <si>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</si>
  <si>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</si>
  <si>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</si>
  <si>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</si>
  <si>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</si>
  <si>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</si>
  <si>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</si>
  <si>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</si>
  <si>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</si>
  <si>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</si>
  <si>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</si>
  <si>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</si>
  <si>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</si>
  <si>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</si>
  <si>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</si>
  <si>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</si>
  <si>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</si>
  <si>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</si>
  <si>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</si>
  <si>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</si>
  <si>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</si>
  <si>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</si>
  <si>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</si>
  <si>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</si>
  <si>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</si>
  <si>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</si>
  <si>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</si>
  <si>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</si>
  <si>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</si>
  <si>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</si>
  <si>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</si>
  <si>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</si>
  <si>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</si>
  <si>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</si>
  <si>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</si>
  <si>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</si>
  <si>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</si>
  <si>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</si>
  <si>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</si>
  <si>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</si>
  <si>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</si>
  <si>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</si>
  <si>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</si>
  <si>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</si>
  <si>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</si>
  <si>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</si>
  <si>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</si>
  <si>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</si>
  <si>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</si>
  <si>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</si>
  <si>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</si>
  <si>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</si>
  <si>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</si>
  <si>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</si>
  <si>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</si>
  <si>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</si>
  <si>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</si>
  <si>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</si>
  <si>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</si>
  <si>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</si>
  <si>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</si>
  <si>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</si>
  <si>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</si>
  <si>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</si>
  <si>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</si>
  <si>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</si>
  <si>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</si>
  <si>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</si>
  <si>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</si>
  <si>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</si>
  <si>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</si>
  <si>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</si>
  <si>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</si>
  <si>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</si>
  <si>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</si>
  <si>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</si>
  <si>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</si>
  <si>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</si>
  <si>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</si>
  <si>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</si>
  <si>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</si>
  <si>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</si>
  <si>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</si>
  <si>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</si>
  <si>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</si>
  <si>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</si>
  <si>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</si>
  <si>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</si>
  <si>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</si>
  <si>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</si>
  <si>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</si>
  <si>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</si>
  <si>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</si>
  <si>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</si>
  <si>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</si>
  <si>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</si>
  <si>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</si>
  <si>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</si>
  <si>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</si>
  <si>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</si>
  <si>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</si>
  <si>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</si>
  <si>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</si>
  <si>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</si>
  <si>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</si>
  <si>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</si>
  <si>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</si>
  <si>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</si>
  <si>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</si>
  <si>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</si>
  <si>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</si>
  <si>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</si>
  <si>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</si>
  <si>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</si>
  <si>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</si>
  <si>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</si>
  <si>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</si>
  <si>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</si>
  <si>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</si>
  <si>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</si>
  <si>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</si>
  <si>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</si>
  <si>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</si>
  <si>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</si>
  <si>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</si>
  <si>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</si>
  <si>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</si>
  <si>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</si>
  <si>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</si>
  <si>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</si>
  <si>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</si>
  <si>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</si>
  <si>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</si>
  <si>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</si>
  <si>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</si>
  <si>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</si>
  <si>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</si>
  <si>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</si>
  <si>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</si>
  <si>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</si>
  <si>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</si>
  <si>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</si>
  <si>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</si>
  <si>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</si>
  <si>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</si>
  <si>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</si>
  <si>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</si>
  <si>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</si>
  <si>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</si>
  <si>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</si>
  <si>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</si>
  <si>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</si>
  <si>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</si>
  <si>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</si>
  <si>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</si>
  <si>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</si>
  <si>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</si>
  <si>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</si>
  <si>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</si>
  <si>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</si>
  <si>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</si>
  <si>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</si>
  <si>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</si>
  <si>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</si>
  <si>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</si>
  <si>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</si>
  <si>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</si>
  <si>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</si>
  <si>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</si>
  <si>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</si>
  <si>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</si>
  <si>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</si>
  <si>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</si>
  <si>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</si>
  <si>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</si>
  <si>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</si>
  <si>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</si>
  <si>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</si>
  <si>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</si>
  <si>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</si>
  <si>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</si>
  <si>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</si>
  <si>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</si>
  <si>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</si>
  <si>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</si>
  <si>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</si>
  <si>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</si>
  <si>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</si>
  <si>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</si>
  <si>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</si>
  <si>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</si>
  <si>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</si>
  <si>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</si>
  <si>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</si>
  <si>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</si>
  <si>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</si>
  <si>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</si>
  <si>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</si>
  <si>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</si>
  <si>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</si>
  <si>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</si>
  <si>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</si>
  <si>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</si>
  <si>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</si>
  <si>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</si>
  <si>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</si>
  <si>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</si>
  <si>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</si>
  <si>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</si>
  <si>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</si>
  <si>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</si>
  <si>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</si>
  <si>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</si>
  <si>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</si>
  <si>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</si>
  <si>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</si>
  <si>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</si>
  <si>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</si>
  <si>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</si>
  <si>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</si>
  <si>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</si>
  <si>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</si>
  <si>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</si>
  <si>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</si>
  <si>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</si>
  <si>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</si>
  <si>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</si>
  <si>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</si>
  <si>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</si>
  <si>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</si>
  <si>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</si>
  <si>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</si>
  <si>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</si>
  <si>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</si>
  <si>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</si>
  <si>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</si>
  <si>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</si>
  <si>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</si>
  <si>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</si>
  <si>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</si>
  <si>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</si>
  <si>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</si>
  <si>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</si>
  <si>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</si>
  <si>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</si>
  <si>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</si>
  <si>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</si>
  <si>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</si>
  <si>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</si>
  <si>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</si>
  <si>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</si>
  <si>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</si>
  <si>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</si>
  <si>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</si>
  <si>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</si>
  <si>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</si>
  <si>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</si>
  <si>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</si>
  <si>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</si>
  <si>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</si>
  <si>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</si>
  <si>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</si>
  <si>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</si>
  <si>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</si>
  <si>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</si>
  <si>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</si>
  <si>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</si>
  <si>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</si>
  <si>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</si>
  <si>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</si>
  <si>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</si>
  <si>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</si>
  <si>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</si>
  <si>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</si>
  <si>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</si>
  <si>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</si>
  <si>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</si>
  <si>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</si>
  <si>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</si>
  <si>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</si>
  <si>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</si>
  <si>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</si>
  <si>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</si>
  <si>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</si>
  <si>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</si>
  <si>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</si>
  <si>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</si>
  <si>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</si>
  <si>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</si>
  <si>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</si>
  <si>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</si>
  <si>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</si>
  <si>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</si>
  <si>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</si>
  <si>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</si>
  <si>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</si>
  <si>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</si>
  <si>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</si>
  <si>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</si>
  <si>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</si>
  <si>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</si>
  <si>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</si>
  <si>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</si>
  <si>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</si>
  <si>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</si>
  <si>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</si>
  <si>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</si>
  <si>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</si>
  <si>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</si>
  <si>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</si>
  <si>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</si>
  <si>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</si>
  <si>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</si>
  <si>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</si>
  <si>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</si>
  <si>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</si>
  <si>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</si>
  <si>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</si>
  <si>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</si>
  <si>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</si>
  <si>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</si>
  <si>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</si>
  <si>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</si>
  <si>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</si>
  <si>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</si>
  <si>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</si>
  <si>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</si>
  <si>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</si>
  <si>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</si>
  <si>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</si>
  <si>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</si>
  <si>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</si>
  <si>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</si>
  <si>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</si>
  <si>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</si>
  <si>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</si>
  <si>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</si>
  <si>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</si>
  <si>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</si>
  <si>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</si>
  <si>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</si>
  <si>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</si>
  <si>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</si>
  <si>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</si>
  <si>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</si>
  <si>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</si>
  <si>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</si>
  <si>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</si>
  <si>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</si>
  <si>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</si>
  <si>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</si>
  <si>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</si>
  <si>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</si>
  <si>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</si>
  <si>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</si>
  <si>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</si>
  <si>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</si>
  <si>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</si>
  <si>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</si>
  <si>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</si>
  <si>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</si>
  <si>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</si>
  <si>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</si>
  <si>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</si>
  <si>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</si>
  <si>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</si>
  <si>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</si>
  <si>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</si>
  <si>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</si>
  <si>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</si>
  <si>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</si>
  <si>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</si>
  <si>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</si>
  <si>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</si>
  <si>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</si>
  <si>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</si>
  <si>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</si>
  <si>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</si>
  <si>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</si>
  <si>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</si>
  <si>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</si>
  <si>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</si>
  <si>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</si>
  <si>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</si>
  <si>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</si>
  <si>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</si>
  <si>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</si>
  <si>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</si>
  <si>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</si>
  <si>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</si>
  <si>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</si>
  <si>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</si>
  <si>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</si>
  <si>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</si>
  <si>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</si>
  <si>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</si>
  <si>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</si>
  <si>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</si>
  <si>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</si>
  <si>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</si>
  <si>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</si>
  <si>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</si>
  <si>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</si>
  <si>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</si>
  <si>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</si>
  <si>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</si>
  <si>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</si>
  <si>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</si>
  <si>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</si>
  <si>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</si>
  <si>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</si>
  <si>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</si>
  <si>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</si>
  <si>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</si>
  <si>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</si>
  <si>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</si>
  <si>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</si>
  <si>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</si>
  <si>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</si>
  <si>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</si>
  <si>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</si>
  <si>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</si>
  <si>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</si>
  <si>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</si>
  <si>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</si>
  <si>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</si>
  <si>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</si>
  <si>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</si>
  <si>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</si>
  <si>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</si>
  <si>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</si>
  <si>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</si>
  <si>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</si>
  <si>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</si>
  <si>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</si>
  <si>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</si>
  <si>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</si>
  <si>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</si>
  <si>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</si>
  <si>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</si>
  <si>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</si>
  <si>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</si>
  <si>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</si>
  <si>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</si>
  <si>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</si>
  <si>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</si>
  <si>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</si>
  <si>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</si>
  <si>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</si>
  <si>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</si>
  <si>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</si>
  <si>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</si>
  <si>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</si>
  <si>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</si>
  <si>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</si>
  <si>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</si>
  <si>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</si>
  <si>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</si>
  <si>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</si>
  <si>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</si>
  <si>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</si>
  <si>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</si>
  <si>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</si>
  <si>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</si>
  <si>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</si>
  <si>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</si>
  <si>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</si>
  <si>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</si>
  <si>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</si>
  <si>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</si>
  <si>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</si>
  <si>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</si>
  <si>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</si>
  <si>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</si>
  <si>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</si>
  <si>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</si>
  <si>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</si>
  <si>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</si>
  <si>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</si>
  <si>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</si>
  <si>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</si>
  <si>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</si>
  <si>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</si>
  <si>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</si>
  <si>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</si>
  <si>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</si>
  <si>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</si>
  <si>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</si>
  <si>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</si>
  <si>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</si>
  <si>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</si>
  <si>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</si>
  <si>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</si>
  <si>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</si>
  <si>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</si>
  <si>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</si>
  <si>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</si>
  <si>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</si>
  <si>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</si>
  <si>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</si>
  <si>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</si>
  <si>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</si>
  <si>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</si>
  <si>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</si>
  <si>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</si>
  <si>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</si>
  <si>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</si>
  <si>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</si>
  <si>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</si>
  <si>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</si>
  <si>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</si>
  <si>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</si>
  <si>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</si>
  <si>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</si>
  <si>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</si>
  <si>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</si>
  <si>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</si>
  <si>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</si>
  <si>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</si>
  <si>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</si>
  <si>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</si>
  <si>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</si>
  <si>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</si>
  <si>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</si>
  <si>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</si>
  <si>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</si>
  <si>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</si>
  <si>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</si>
  <si>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</si>
  <si>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</si>
  <si>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</si>
  <si>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</si>
  <si>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</si>
  <si>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</si>
  <si>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</si>
  <si>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</si>
  <si>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</si>
  <si>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</si>
  <si>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</si>
  <si>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</si>
  <si>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</si>
  <si>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</si>
  <si>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</si>
  <si>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</si>
  <si>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</si>
  <si>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</si>
  <si>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</si>
  <si>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</si>
  <si>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</si>
  <si>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</si>
  <si>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</si>
  <si>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</si>
  <si>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</si>
  <si>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</si>
  <si>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</si>
  <si>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</si>
  <si>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</si>
  <si>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</si>
  <si>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</si>
  <si>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</si>
  <si>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</si>
  <si>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</si>
  <si>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</si>
  <si>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</si>
  <si>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</si>
  <si>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</si>
  <si>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</si>
  <si>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</si>
  <si>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</si>
  <si>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</si>
  <si>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</si>
  <si>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</si>
  <si>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</si>
  <si>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</si>
  <si>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</si>
  <si>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</si>
  <si>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</si>
  <si>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</si>
  <si>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</si>
  <si>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</si>
  <si>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</si>
  <si>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</si>
  <si>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</si>
  <si>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</si>
  <si>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</si>
  <si>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</si>
  <si>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</si>
  <si>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</si>
  <si>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</si>
  <si>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</si>
  <si>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</si>
  <si>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</si>
  <si>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</si>
  <si>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</si>
  <si>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</si>
  <si>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</si>
  <si>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</si>
  <si>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</si>
  <si>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</si>
  <si>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</si>
  <si>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</si>
  <si>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</si>
  <si>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</si>
  <si>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</si>
  <si>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</si>
  <si>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</si>
  <si>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</si>
  <si>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</si>
  <si>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</si>
  <si>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</si>
  <si>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</si>
  <si>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</si>
  <si>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</si>
  <si>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</si>
  <si>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</si>
  <si>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</si>
  <si>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</si>
  <si>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</si>
  <si>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</si>
  <si>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</si>
  <si>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</si>
  <si>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</si>
  <si>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</si>
  <si>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</si>
  <si>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</si>
  <si>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</si>
  <si>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</si>
  <si>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</si>
  <si>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</si>
  <si>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</si>
  <si>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</si>
  <si>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</si>
  <si>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</si>
  <si>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</si>
  <si>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</si>
  <si>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</si>
  <si>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</si>
  <si>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</si>
  <si>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</si>
  <si>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</si>
  <si>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</si>
  <si>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</si>
  <si>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</si>
  <si>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</si>
  <si>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</si>
  <si>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</si>
  <si>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</si>
  <si>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</si>
  <si>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</si>
  <si>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</si>
  <si>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</si>
  <si>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</si>
  <si>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</si>
  <si>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</si>
  <si>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</si>
  <si>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</si>
  <si>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</si>
  <si>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</si>
  <si>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</si>
  <si>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</si>
  <si>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</si>
  <si>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</si>
  <si>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</si>
  <si>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</si>
  <si>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</si>
  <si>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</si>
  <si>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</si>
  <si>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</si>
  <si>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</si>
  <si>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</si>
  <si>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</si>
  <si>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</si>
  <si>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</si>
  <si>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</si>
  <si>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</si>
  <si>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</si>
  <si>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</si>
  <si>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</si>
  <si>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</si>
  <si>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</si>
  <si>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</si>
  <si>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</si>
  <si>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</si>
  <si>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</si>
  <si>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</si>
  <si>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</si>
  <si>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</si>
  <si>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</si>
  <si>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</si>
  <si>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</si>
  <si>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</si>
  <si>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</si>
  <si>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</si>
  <si>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</si>
  <si>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</si>
  <si>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</si>
  <si>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</si>
  <si>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</si>
  <si>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</si>
  <si>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</si>
  <si>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</si>
  <si>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</si>
  <si>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</si>
  <si>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</si>
  <si>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</si>
  <si>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</si>
  <si>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</si>
  <si>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</si>
  <si>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</si>
  <si>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</si>
  <si>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</si>
  <si>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</si>
  <si>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</si>
  <si>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</si>
  <si>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</si>
  <si>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</si>
  <si>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</si>
  <si>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</si>
  <si>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</si>
  <si>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</si>
  <si>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</si>
  <si>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</si>
  <si>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</si>
  <si>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</si>
  <si>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</si>
  <si>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</si>
  <si>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</si>
  <si>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</si>
  <si>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</si>
  <si>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</si>
  <si>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</si>
  <si>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</si>
  <si>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</si>
  <si>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</si>
  <si>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</si>
  <si>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</si>
  <si>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</si>
  <si>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</si>
  <si>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</si>
  <si>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</si>
  <si>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</si>
  <si>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</si>
  <si>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</si>
  <si>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</si>
  <si>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</si>
  <si>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</si>
  <si>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</si>
  <si>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</si>
  <si>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</si>
  <si>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</si>
  <si>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</si>
  <si>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</si>
  <si>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</si>
  <si>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</si>
  <si>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</si>
  <si>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</si>
  <si>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</si>
  <si>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</si>
  <si>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</si>
  <si>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</si>
  <si>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</si>
  <si>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</si>
  <si>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</si>
  <si>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</si>
  <si>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</si>
  <si>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</si>
  <si>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</si>
  <si>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</si>
  <si>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</si>
  <si>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</si>
  <si>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</si>
  <si>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</si>
  <si>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</si>
  <si>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</si>
  <si>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</si>
  <si>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</si>
  <si>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</si>
  <si>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</si>
  <si>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</si>
  <si>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</si>
  <si>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</si>
  <si>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</si>
  <si>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</si>
  <si>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</si>
  <si>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</si>
  <si>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</si>
  <si>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</si>
  <si>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</si>
  <si>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</si>
  <si>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</si>
  <si>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</si>
  <si>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</si>
  <si>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</si>
  <si>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</si>
  <si>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</si>
  <si>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</si>
  <si>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</si>
  <si>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</si>
  <si>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</si>
  <si>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</si>
  <si>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</si>
  <si>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</si>
  <si>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</si>
  <si>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</si>
  <si>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</si>
  <si>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</si>
  <si>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</si>
  <si>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</si>
  <si>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</si>
  <si>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</si>
  <si>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</si>
  <si>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</si>
  <si>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</si>
  <si>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</si>
  <si>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</si>
  <si>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</si>
  <si>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</si>
  <si>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</si>
  <si>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</si>
  <si>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</si>
  <si>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</si>
  <si>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</si>
  <si>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</si>
  <si>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</si>
  <si>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</si>
  <si>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</si>
  <si>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</si>
  <si>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</si>
  <si>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</si>
  <si>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</si>
  <si>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</si>
  <si>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</si>
  <si>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</si>
  <si>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</si>
  <si>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</si>
  <si>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</si>
  <si>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</si>
  <si>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</si>
  <si>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</si>
  <si>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</si>
  <si>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</si>
  <si>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</si>
  <si>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</si>
  <si>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</si>
  <si>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</si>
  <si>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</si>
  <si>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</si>
  <si>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</si>
  <si>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</si>
  <si>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</si>
  <si>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</si>
  <si>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</si>
  <si>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</si>
  <si>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</si>
  <si>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</si>
  <si>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</si>
  <si>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</si>
  <si>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</si>
  <si>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</si>
  <si>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</si>
  <si>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</si>
  <si>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</si>
  <si>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</si>
  <si>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</si>
  <si>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</si>
  <si>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</si>
  <si>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</si>
  <si>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</si>
  <si>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</si>
  <si>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</si>
  <si>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</si>
  <si>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</si>
  <si>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</si>
  <si>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</si>
  <si>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</si>
  <si>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</si>
  <si>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</si>
  <si>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</si>
  <si>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</si>
  <si>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</si>
  <si>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</si>
  <si>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</si>
  <si>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</si>
  <si>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</si>
  <si>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</si>
  <si>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</si>
  <si>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</si>
  <si>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</si>
  <si>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</si>
  <si>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</si>
  <si>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</si>
  <si>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</si>
  <si>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</si>
  <si>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</si>
  <si>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</si>
  <si>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</si>
  <si>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</si>
  <si>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</si>
  <si>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</si>
  <si>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</si>
  <si>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</si>
  <si>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</si>
  <si>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</si>
  <si>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</si>
  <si>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</si>
  <si>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</si>
  <si>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</si>
  <si>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</si>
  <si>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</si>
  <si>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</si>
  <si>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</si>
  <si>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</si>
  <si>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</si>
  <si>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</si>
  <si>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</si>
  <si>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</si>
  <si>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</si>
  <si>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</si>
  <si>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</si>
  <si>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</si>
  <si>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</si>
  <si>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</si>
  <si>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</si>
  <si>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</si>
  <si>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</si>
  <si>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</si>
  <si>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</si>
  <si>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</si>
  <si>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</si>
  <si>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</si>
  <si>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</si>
  <si>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</si>
  <si>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</si>
  <si>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</si>
  <si>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</si>
  <si>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</si>
  <si>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</si>
  <si>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</si>
  <si>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</si>
  <si>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</si>
  <si>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</si>
  <si>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</si>
  <si>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</si>
  <si>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</si>
  <si>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</si>
  <si>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</si>
  <si>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</si>
  <si>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</si>
  <si>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</si>
  <si>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</si>
  <si>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</si>
  <si>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</si>
  <si>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</si>
  <si>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</si>
  <si>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</si>
  <si>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</si>
  <si>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</si>
  <si>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</si>
  <si>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</si>
  <si>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</si>
  <si>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</si>
  <si>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</si>
  <si>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</si>
  <si>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</si>
  <si>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</si>
  <si>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</si>
  <si>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</si>
  <si>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</si>
  <si>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</si>
  <si>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</si>
  <si>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</si>
  <si>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</si>
  <si>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</si>
  <si>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</si>
  <si>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</si>
  <si>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</si>
  <si>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</si>
  <si>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</si>
  <si>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</si>
  <si>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</si>
  <si>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</si>
  <si>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</si>
  <si>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</si>
  <si>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</si>
  <si>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</si>
  <si>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</si>
  <si>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</si>
  <si>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</si>
  <si>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</si>
  <si>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</si>
  <si>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</si>
  <si>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</si>
  <si>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</si>
  <si>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</si>
  <si>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</si>
  <si>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</si>
  <si>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</si>
  <si>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</si>
  <si>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</si>
  <si>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</si>
  <si>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</si>
  <si>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</si>
  <si>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</si>
  <si>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</si>
  <si>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</si>
  <si>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</si>
  <si>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</si>
  <si>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</si>
  <si>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</si>
  <si>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</si>
  <si>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</si>
  <si>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</si>
  <si>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</si>
  <si>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</si>
  <si>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</si>
  <si>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</si>
  <si>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</si>
  <si>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</si>
  <si>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</si>
  <si>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</si>
  <si>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</si>
  <si>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</si>
  <si>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</si>
  <si>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</si>
  <si>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</si>
  <si>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</si>
  <si>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</si>
  <si>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</si>
  <si>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</si>
  <si>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</si>
  <si>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</si>
  <si>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</si>
  <si>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</si>
  <si>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</si>
  <si>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</si>
  <si>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</si>
  <si>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</si>
  <si>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</si>
  <si>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</si>
  <si>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</si>
  <si>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</si>
  <si>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</si>
  <si>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</si>
  <si>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</si>
  <si>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</si>
  <si>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</si>
  <si>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</si>
  <si>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</si>
  <si>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</si>
  <si>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</si>
  <si>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</si>
  <si>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</si>
  <si>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</si>
  <si>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</si>
  <si>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</si>
  <si>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</si>
  <si>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</si>
  <si>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</si>
  <si>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</si>
  <si>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</si>
  <si>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</si>
  <si>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</si>
  <si>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</si>
  <si>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</si>
  <si>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</si>
  <si>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</si>
  <si>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</si>
  <si>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</si>
  <si>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</si>
  <si>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</si>
  <si>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</si>
  <si>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</si>
  <si>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</si>
  <si>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</si>
  <si>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</si>
  <si>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</si>
  <si>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</si>
  <si>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</si>
  <si>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</si>
  <si>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</si>
  <si>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</si>
  <si>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</si>
  <si>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</si>
  <si>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</si>
  <si>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</si>
  <si>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</si>
  <si>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</si>
  <si>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</si>
  <si>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</si>
  <si>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</si>
  <si>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</si>
  <si>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</si>
  <si>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</si>
  <si>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</si>
  <si>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</si>
  <si>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</si>
  <si>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</si>
  <si>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</si>
  <si>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</si>
  <si>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</si>
  <si>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</si>
  <si>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</si>
  <si>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</si>
  <si>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</si>
  <si>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</si>
  <si>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</si>
  <si>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</si>
  <si>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</si>
  <si>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</si>
  <si>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</si>
  <si>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</si>
  <si>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</si>
  <si>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</si>
  <si>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</si>
  <si>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</si>
  <si>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</si>
  <si>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</si>
  <si>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</si>
  <si>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</si>
  <si>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</si>
  <si>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</si>
  <si>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</si>
  <si>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</si>
  <si>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</si>
  <si>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</si>
  <si>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</si>
  <si>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</si>
  <si>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</si>
  <si>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</si>
  <si>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</si>
  <si>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</si>
  <si>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</si>
  <si>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</si>
  <si>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</si>
  <si>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</si>
  <si>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</si>
  <si>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</si>
  <si>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</si>
  <si>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</si>
  <si>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</si>
  <si>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</si>
  <si>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</si>
  <si>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</si>
  <si>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</si>
  <si>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</si>
  <si>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</si>
  <si>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</si>
  <si>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</si>
  <si>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</si>
  <si>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</si>
  <si>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</si>
  <si>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</si>
  <si>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</si>
  <si>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</si>
  <si>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</si>
  <si>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</si>
  <si>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</si>
  <si>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</si>
  <si>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</si>
  <si>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</si>
  <si>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</si>
  <si>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</si>
  <si>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</si>
  <si>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</si>
  <si>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</si>
  <si>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</si>
  <si>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</si>
  <si>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</si>
  <si>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</si>
  <si>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</si>
  <si>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</si>
  <si>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</si>
  <si>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</si>
  <si>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</si>
  <si>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</si>
  <si>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</si>
  <si>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</si>
  <si>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</si>
  <si>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</si>
  <si>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</si>
  <si>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</si>
  <si>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</si>
  <si>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</si>
  <si>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</si>
  <si>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</si>
  <si>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</si>
  <si>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</si>
  <si>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</si>
  <si>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</si>
  <si>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</si>
  <si>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</si>
  <si>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</si>
  <si>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</si>
  <si>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</si>
  <si>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</si>
  <si>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</si>
  <si>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</si>
  <si>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</si>
  <si>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</si>
  <si>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</si>
  <si>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</si>
  <si>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</si>
  <si>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</si>
  <si>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</si>
  <si>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</si>
  <si>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</si>
  <si>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</si>
  <si>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</si>
  <si>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</si>
  <si>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</si>
  <si>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</si>
  <si>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</si>
  <si>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</si>
  <si>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</si>
  <si>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</si>
  <si>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</si>
  <si>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</si>
  <si>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</si>
  <si>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</si>
  <si>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</si>
  <si>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</si>
  <si>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</si>
  <si>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</si>
  <si>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</si>
  <si>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</si>
  <si>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</si>
  <si>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</si>
  <si>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</si>
  <si>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</si>
  <si>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</si>
  <si>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</si>
  <si>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</si>
  <si>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</si>
  <si>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</si>
  <si>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</si>
  <si>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</si>
  <si>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</si>
  <si>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</si>
  <si>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</si>
  <si>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</si>
  <si>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</si>
  <si>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</si>
  <si>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</si>
  <si>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</si>
  <si>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</si>
  <si>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</si>
  <si>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</si>
  <si>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</si>
  <si>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</si>
  <si>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</si>
  <si>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</si>
  <si>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</si>
  <si>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</si>
  <si>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</si>
  <si>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</si>
  <si>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</si>
  <si>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</si>
  <si>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</si>
  <si>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</si>
  <si>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</si>
  <si>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</si>
  <si>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</si>
  <si>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</si>
  <si>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</si>
  <si>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</si>
  <si>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</si>
  <si>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</si>
  <si>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</si>
  <si>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</si>
  <si>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</si>
  <si>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</si>
  <si>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</si>
  <si>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</si>
  <si>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</si>
  <si>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</si>
  <si>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</si>
  <si>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</si>
  <si>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</si>
  <si>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</si>
  <si>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</si>
  <si>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</si>
  <si>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</si>
  <si>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</si>
  <si>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</si>
  <si>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</si>
  <si>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</si>
  <si>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</si>
  <si>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</si>
  <si>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</si>
  <si>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</si>
  <si>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</si>
  <si>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</si>
  <si>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</si>
  <si>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</si>
  <si>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</si>
  <si>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</si>
  <si>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</si>
  <si>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</si>
  <si>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</si>
  <si>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</si>
  <si>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</si>
  <si>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</si>
  <si>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</si>
  <si>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</si>
  <si>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</si>
  <si>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</si>
  <si>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</si>
  <si>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</si>
  <si>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</si>
  <si>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</si>
  <si>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</si>
  <si>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</si>
  <si>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</si>
  <si>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</si>
  <si>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</si>
  <si>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</si>
  <si>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</si>
  <si>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</si>
  <si>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</si>
  <si>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</si>
  <si>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</si>
  <si>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</si>
  <si>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</si>
  <si>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</si>
  <si>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</si>
  <si>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</si>
  <si>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</si>
  <si>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</si>
  <si>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</si>
  <si>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</si>
  <si>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</si>
  <si>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</si>
  <si>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</si>
  <si>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</si>
  <si>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</si>
  <si>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</si>
  <si>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</si>
  <si>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</si>
  <si>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</si>
  <si>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</si>
  <si>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</si>
  <si>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</si>
  <si>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</si>
  <si>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</si>
  <si>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</si>
  <si>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</si>
  <si>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</si>
  <si>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</si>
  <si>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</si>
  <si>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</si>
  <si>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</si>
  <si>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</si>
  <si>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</si>
  <si>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</si>
  <si>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</si>
  <si>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</si>
  <si>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</si>
  <si>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</si>
  <si>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</si>
  <si>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</si>
  <si>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</si>
  <si>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</si>
  <si>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</si>
  <si>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</si>
  <si>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</si>
  <si>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</si>
  <si>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</si>
  <si>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</si>
  <si>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</si>
  <si>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</si>
  <si>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</si>
  <si>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</si>
  <si>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</si>
  <si>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</si>
  <si>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</si>
  <si>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</si>
  <si>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</si>
  <si>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</si>
  <si>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</si>
  <si>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</si>
  <si>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</si>
  <si>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</si>
  <si>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</si>
  <si>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</si>
  <si>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</si>
  <si>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</si>
  <si>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</si>
  <si>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</si>
  <si>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</si>
  <si>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</si>
  <si>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</si>
  <si>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</si>
  <si>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</si>
  <si>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</si>
  <si>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</si>
  <si>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</si>
  <si>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</si>
  <si>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</si>
  <si>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</si>
  <si>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</si>
  <si>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</si>
  <si>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</si>
  <si>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</si>
  <si>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</si>
  <si>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</si>
  <si>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</si>
  <si>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</si>
  <si>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</si>
  <si>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</si>
  <si>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</si>
  <si>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</si>
  <si>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</si>
  <si>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</si>
  <si>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</si>
  <si>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</si>
  <si>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</si>
  <si>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</si>
  <si>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</si>
  <si>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</si>
  <si>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</si>
  <si>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</si>
  <si>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</si>
  <si>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</si>
  <si>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</si>
  <si>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</si>
  <si>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</si>
  <si>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</si>
  <si>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</si>
  <si>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</si>
  <si>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</si>
  <si>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</si>
  <si>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</si>
  <si>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</si>
  <si>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</si>
  <si>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</si>
  <si>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</si>
  <si>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</si>
  <si>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</si>
  <si>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</si>
  <si>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</si>
  <si>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</si>
  <si>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</si>
  <si>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</si>
  <si>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</si>
  <si>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</si>
  <si>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</si>
  <si>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</si>
  <si>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</si>
  <si>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</si>
  <si>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</si>
  <si>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</si>
  <si>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</si>
  <si>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</si>
  <si>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</si>
  <si>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</si>
  <si>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</si>
  <si>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</si>
  <si>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</si>
  <si>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</si>
  <si>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</si>
  <si>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</si>
  <si>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</si>
  <si>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</si>
  <si>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</si>
  <si>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</si>
  <si>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</si>
  <si>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</si>
  <si>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</si>
  <si>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</si>
  <si>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</si>
  <si>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</si>
  <si>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</si>
  <si>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</si>
  <si>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</si>
  <si>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</si>
  <si>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</si>
  <si>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</si>
  <si>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</si>
  <si>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</si>
  <si>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</si>
  <si>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</si>
  <si>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</si>
  <si>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</si>
  <si>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</si>
  <si>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</si>
  <si>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</si>
  <si>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</si>
  <si>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</si>
  <si>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</si>
  <si>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</si>
  <si>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</si>
  <si>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</si>
  <si>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</si>
  <si>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</si>
  <si>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</si>
  <si>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</si>
  <si>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</si>
  <si>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</si>
  <si>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</si>
  <si>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</si>
  <si>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</si>
  <si>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</si>
  <si>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</si>
  <si>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</si>
  <si>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</si>
  <si>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</si>
  <si>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</si>
  <si>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</si>
  <si>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</si>
  <si>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</si>
  <si>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</si>
  <si>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</si>
  <si>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</si>
  <si>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</si>
  <si>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</si>
  <si>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</si>
  <si>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</si>
  <si>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</si>
  <si>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</si>
  <si>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</si>
  <si>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</si>
  <si>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</si>
  <si>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</si>
  <si>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</si>
  <si>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</si>
  <si>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</si>
  <si>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</si>
  <si>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</si>
  <si>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</si>
  <si>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</si>
  <si>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</si>
  <si>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</si>
  <si>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</si>
  <si>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</si>
  <si>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</si>
  <si>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</si>
  <si>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</si>
  <si>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</si>
  <si>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</si>
  <si>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</si>
  <si>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</si>
  <si>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</si>
  <si>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</si>
  <si>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</si>
  <si>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</si>
  <si>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</si>
  <si>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</si>
  <si>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</si>
  <si>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</si>
  <si>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</si>
  <si>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</si>
  <si>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</si>
  <si>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</si>
  <si>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</si>
  <si>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</si>
  <si>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</si>
  <si>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</si>
  <si>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</si>
  <si>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</si>
  <si>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</si>
  <si>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</si>
  <si>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</si>
  <si>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</si>
  <si>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</si>
  <si>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</si>
  <si>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</si>
  <si>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</si>
  <si>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</si>
  <si>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</si>
  <si>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</si>
  <si>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</si>
  <si>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</si>
  <si>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</si>
  <si>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</si>
  <si>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</si>
  <si>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</si>
  <si>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</si>
  <si>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</si>
  <si>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</si>
  <si>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</si>
  <si>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</si>
  <si>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</si>
  <si>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</si>
  <si>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</si>
  <si>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</si>
  <si>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</si>
  <si>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</si>
  <si>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</si>
  <si>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</si>
  <si>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</si>
  <si>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</si>
  <si>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</si>
  <si>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</si>
  <si>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</si>
  <si>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</si>
  <si>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</si>
  <si>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</si>
  <si>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</si>
  <si>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</si>
  <si>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</si>
  <si>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</si>
  <si>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</si>
  <si>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</si>
  <si>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</si>
  <si>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</si>
  <si>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</si>
  <si>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</si>
  <si>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</si>
  <si>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</si>
  <si>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</si>
  <si>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</si>
  <si>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</si>
  <si>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</si>
  <si>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</si>
  <si>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</si>
  <si>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</si>
  <si>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</si>
  <si>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</si>
  <si>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</si>
  <si>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</si>
  <si>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</si>
  <si>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</si>
  <si>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</si>
  <si>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</si>
  <si>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</si>
  <si>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</si>
  <si>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</si>
  <si>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</si>
  <si>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</si>
  <si>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</si>
  <si>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</si>
  <si>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</si>
  <si>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</si>
  <si>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</si>
  <si>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</si>
  <si>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</si>
  <si>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</si>
  <si>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</si>
  <si>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</si>
  <si>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</si>
  <si>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</si>
  <si>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</si>
  <si>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</si>
  <si>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</si>
  <si>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</si>
  <si>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</si>
  <si>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</si>
  <si>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</si>
  <si>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</si>
  <si>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</si>
  <si>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</si>
  <si>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</si>
  <si>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</si>
  <si>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</si>
  <si>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</si>
  <si>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</si>
  <si>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</si>
  <si>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</si>
  <si>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</si>
  <si>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</si>
  <si>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</si>
  <si>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</si>
  <si>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</si>
  <si>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</si>
  <si>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</si>
  <si>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</si>
  <si>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</si>
  <si>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</si>
  <si>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</si>
  <si>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</si>
  <si>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</si>
  <si>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</si>
  <si>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</si>
  <si>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</si>
  <si>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</si>
  <si>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</si>
  <si>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</si>
  <si>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</si>
  <si>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</si>
  <si>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</si>
  <si>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</si>
  <si>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</si>
  <si>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</si>
  <si>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</si>
  <si>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</si>
  <si>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</si>
  <si>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</si>
  <si>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</si>
  <si>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</si>
  <si>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</si>
  <si>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</si>
  <si>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</si>
  <si>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</si>
  <si>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</si>
  <si>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</si>
  <si>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</si>
  <si>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</si>
  <si>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</si>
  <si>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</si>
  <si>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</si>
  <si>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</si>
  <si>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</si>
  <si>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</si>
  <si>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</si>
  <si>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</si>
  <si>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</si>
  <si>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</si>
  <si>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</si>
  <si>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</si>
  <si>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</si>
  <si>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</si>
  <si>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</si>
  <si>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</si>
  <si>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</si>
  <si>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</si>
  <si>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</si>
  <si>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</si>
  <si>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</si>
  <si>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</si>
  <si>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</si>
  <si>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</si>
  <si>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</si>
  <si>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</si>
  <si>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</si>
  <si>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</si>
  <si>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</si>
  <si>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</si>
  <si>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</si>
  <si>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</si>
  <si>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</si>
  <si>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</si>
  <si>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</si>
  <si>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</si>
  <si>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</si>
  <si>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</si>
  <si>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</si>
  <si>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</si>
  <si>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</si>
  <si>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</si>
  <si>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</si>
  <si>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</si>
  <si>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</si>
  <si>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</si>
  <si>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</si>
  <si>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</si>
  <si>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</si>
  <si>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</si>
  <si>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</si>
  <si>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</si>
  <si>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</si>
  <si>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</si>
  <si>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</si>
  <si>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</si>
  <si>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</si>
  <si>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</si>
  <si>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</si>
  <si>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</si>
  <si>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</si>
  <si>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</si>
  <si>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</si>
  <si>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</si>
  <si>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</si>
  <si>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</si>
  <si>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</si>
  <si>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</si>
  <si>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</si>
  <si>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</si>
  <si>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</si>
  <si>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</si>
  <si>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</si>
  <si>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</si>
  <si>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</si>
  <si>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</si>
  <si>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</si>
  <si>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</si>
  <si>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</si>
  <si>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</si>
  <si>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</si>
  <si>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</si>
  <si>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</si>
  <si>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</si>
  <si>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</si>
  <si>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</si>
  <si>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</si>
  <si>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</si>
  <si>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</si>
  <si>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</si>
  <si>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</si>
  <si>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</si>
  <si>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</si>
  <si>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</si>
  <si>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</si>
  <si>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</si>
  <si>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</si>
  <si>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</si>
  <si>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</si>
  <si>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</si>
  <si>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</si>
  <si>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</si>
  <si>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</si>
  <si>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</si>
  <si>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</si>
  <si>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</si>
  <si>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</si>
  <si>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</si>
  <si>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</si>
  <si>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</si>
  <si>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</si>
  <si>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</si>
  <si>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</si>
  <si>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</si>
  <si>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</si>
  <si>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</si>
  <si>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</si>
  <si>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</si>
  <si>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</si>
  <si>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</si>
  <si>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</si>
  <si>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</si>
  <si>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</si>
  <si>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</si>
  <si>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</si>
  <si>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</si>
  <si>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</si>
  <si>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</si>
  <si>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</si>
  <si>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</si>
  <si>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</si>
  <si>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</si>
  <si>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</si>
  <si>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</si>
  <si>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</si>
  <si>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</si>
  <si>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</si>
  <si>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</si>
  <si>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</si>
  <si>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</si>
  <si>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</si>
  <si>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</si>
  <si>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</si>
  <si>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</si>
  <si>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</si>
  <si>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</si>
  <si>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</si>
  <si>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</si>
  <si>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</si>
  <si>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</si>
  <si>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</si>
  <si>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</si>
  <si>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</si>
  <si>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</si>
  <si>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</si>
  <si>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</si>
  <si>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</si>
  <si>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</si>
  <si>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</si>
  <si>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</si>
  <si>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</si>
  <si>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</si>
  <si>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</si>
  <si>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</si>
  <si>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</si>
  <si>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</si>
  <si>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</si>
  <si>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</si>
  <si>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</si>
  <si>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</si>
  <si>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</si>
  <si>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</si>
  <si>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</si>
  <si>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</si>
  <si>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</si>
  <si>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</si>
  <si>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</si>
  <si>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</si>
  <si>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</si>
  <si>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</si>
  <si>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</si>
  <si>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</si>
  <si>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</si>
  <si>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</si>
  <si>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</si>
  <si>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</si>
  <si>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</si>
  <si>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</si>
  <si>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</si>
  <si>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</si>
  <si>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</si>
  <si>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</si>
  <si>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</si>
  <si>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</si>
  <si>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</si>
  <si>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</si>
  <si>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</si>
  <si>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</si>
  <si>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</si>
  <si>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</si>
  <si>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</si>
  <si>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</si>
  <si>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</si>
  <si>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</si>
  <si>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</si>
  <si>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</si>
  <si>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</si>
  <si>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</si>
  <si>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</si>
  <si>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</si>
  <si>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</si>
  <si>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</si>
  <si>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</si>
  <si>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</si>
  <si>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</si>
  <si>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</si>
  <si>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</si>
  <si>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</si>
  <si>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</si>
  <si>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</si>
  <si>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</si>
  <si>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</si>
  <si>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</si>
  <si>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</si>
  <si>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</si>
  <si>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</si>
  <si>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</si>
  <si>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</si>
  <si>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</si>
  <si>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</si>
  <si>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</si>
  <si>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</si>
  <si>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</si>
  <si>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</si>
  <si>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</si>
  <si>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</si>
  <si>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</si>
  <si>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</si>
  <si>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</si>
  <si>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</si>
  <si>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</si>
  <si>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</si>
  <si>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</si>
  <si>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</si>
  <si>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</si>
  <si>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</si>
  <si>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</si>
  <si>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</si>
  <si>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</si>
  <si>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</si>
  <si>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</si>
  <si>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</si>
  <si>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</si>
  <si>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</si>
  <si>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</si>
  <si>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</si>
  <si>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</si>
  <si>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</si>
  <si>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</si>
  <si>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</si>
  <si>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</si>
  <si>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</si>
  <si>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</si>
  <si>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</si>
  <si>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</si>
  <si>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</si>
  <si>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</si>
  <si>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</si>
  <si>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</si>
  <si>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</si>
  <si>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</si>
  <si>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</si>
  <si>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</si>
  <si>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</si>
  <si>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</si>
  <si>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</si>
  <si>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</si>
  <si>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</si>
  <si>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</si>
  <si>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</si>
  <si>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</si>
  <si>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</si>
  <si>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</si>
  <si>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</si>
  <si>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</si>
  <si>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</si>
  <si>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</si>
  <si>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</si>
  <si>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</si>
  <si>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</si>
  <si>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</si>
  <si>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</si>
  <si>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</si>
  <si>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</si>
  <si>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</si>
  <si>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</si>
  <si>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</si>
  <si>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</si>
  <si>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</si>
  <si>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</si>
  <si>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</si>
  <si>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</si>
  <si>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</si>
  <si>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</si>
  <si>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</si>
  <si>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</si>
  <si>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</si>
  <si>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</si>
  <si>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</si>
  <si>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</si>
  <si>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</si>
  <si>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</si>
  <si>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</si>
  <si>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</si>
  <si>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</si>
  <si>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</si>
  <si>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</si>
  <si>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</si>
  <si>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</si>
  <si>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</si>
  <si>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</si>
  <si>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</si>
  <si>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</si>
  <si>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</si>
  <si>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</si>
  <si>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</si>
  <si>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</si>
  <si>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</si>
  <si>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</si>
  <si>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</si>
  <si>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</si>
  <si>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</si>
  <si>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</si>
  <si>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</si>
  <si>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</si>
  <si>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</si>
  <si>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</si>
  <si>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</si>
  <si>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</si>
  <si>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</si>
  <si>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</si>
  <si>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</si>
  <si>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</si>
  <si>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</si>
  <si>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</si>
  <si>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</si>
  <si>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</si>
  <si>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</si>
  <si>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</si>
  <si>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</si>
  <si>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</si>
  <si>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</si>
  <si>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</si>
  <si>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</si>
  <si>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</si>
  <si>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</si>
  <si>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</si>
  <si>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</si>
  <si>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</si>
  <si>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</si>
  <si>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</si>
  <si>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</si>
  <si>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</si>
  <si>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</si>
  <si>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</si>
  <si>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</si>
  <si>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</si>
  <si>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</si>
  <si>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</si>
  <si>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</si>
  <si>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</si>
  <si>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</si>
  <si>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</si>
  <si>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</si>
  <si>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</si>
  <si>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</si>
  <si>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</si>
  <si>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</si>
  <si>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</si>
  <si>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</si>
  <si>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</si>
  <si>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</si>
  <si>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</si>
  <si>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</si>
  <si>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</si>
  <si>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</si>
  <si>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</si>
  <si>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</si>
  <si>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</si>
  <si>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</si>
  <si>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</si>
  <si>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</si>
  <si>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</si>
  <si>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</si>
  <si>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</si>
  <si>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</si>
  <si>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</si>
  <si>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</si>
  <si>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</si>
  <si>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</si>
  <si>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</si>
  <si>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</si>
  <si>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</si>
  <si>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</si>
  <si>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</si>
  <si>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</si>
  <si>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</si>
  <si>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</si>
  <si>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</si>
  <si>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</si>
  <si>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</si>
  <si>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</si>
  <si>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</si>
  <si>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</si>
  <si>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</si>
  <si>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</si>
  <si>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</si>
  <si>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</si>
  <si>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</si>
  <si>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</si>
  <si>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</si>
  <si>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</si>
  <si>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</si>
  <si>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</si>
  <si>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</si>
  <si>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</si>
  <si>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</si>
  <si>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</si>
  <si>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</si>
  <si>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</si>
  <si>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</si>
  <si>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</si>
  <si>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</si>
  <si>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</si>
  <si>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</si>
  <si>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</si>
  <si>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</si>
  <si>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</si>
  <si>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</si>
  <si>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</si>
  <si>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</si>
  <si>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</si>
  <si>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</si>
  <si>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</si>
  <si>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</si>
  <si>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</si>
  <si>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</si>
  <si>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</si>
  <si>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</si>
  <si>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</si>
  <si>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</si>
  <si>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</si>
  <si>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</si>
  <si>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</si>
  <si>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</si>
  <si>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</si>
  <si>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</si>
  <si>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</si>
  <si>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</si>
  <si>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</si>
  <si>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</si>
  <si>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</si>
  <si>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</si>
  <si>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</si>
  <si>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</si>
  <si>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</si>
  <si>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</si>
  <si>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</si>
  <si>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</si>
  <si>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</si>
  <si>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</si>
  <si>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</si>
  <si>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</si>
  <si>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</si>
  <si>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</si>
  <si>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</si>
  <si>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</si>
  <si>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</si>
  <si>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</si>
  <si>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</si>
  <si>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</si>
  <si>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</si>
  <si>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</si>
  <si>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</si>
  <si>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</si>
  <si>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</si>
  <si>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</si>
  <si>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</si>
  <si>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</si>
  <si>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</si>
  <si>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</si>
  <si>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</si>
  <si>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</si>
  <si>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</si>
  <si>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</si>
  <si>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</si>
  <si>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</si>
  <si>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</si>
  <si>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</si>
  <si>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</si>
  <si>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</si>
  <si>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</si>
  <si>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</si>
  <si>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</si>
  <si>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</si>
  <si>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</si>
  <si>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</si>
  <si>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</si>
  <si>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</si>
  <si>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</si>
  <si>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</si>
  <si>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</si>
  <si>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</si>
  <si>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</si>
  <si>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</si>
  <si>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</si>
  <si>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</si>
  <si>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</si>
  <si>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</si>
  <si>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</si>
  <si>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</si>
  <si>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</si>
  <si>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</si>
  <si>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</si>
  <si>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</si>
  <si>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</si>
  <si>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</si>
  <si>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</si>
  <si>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</si>
  <si>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</si>
  <si>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</si>
  <si>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</si>
  <si>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</si>
  <si>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</si>
  <si>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</si>
  <si>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</si>
  <si>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</si>
  <si>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</si>
  <si>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</si>
  <si>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</si>
  <si>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</si>
  <si>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</si>
  <si>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</si>
  <si>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</si>
  <si>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</si>
  <si>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</si>
  <si>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</si>
  <si>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</si>
  <si>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</si>
  <si>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</si>
  <si>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</si>
  <si>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</si>
  <si>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</si>
  <si>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</si>
  <si>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</si>
  <si>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</si>
  <si>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</si>
  <si>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</si>
  <si>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</si>
  <si>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</si>
  <si>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</si>
  <si>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</si>
  <si>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</si>
  <si>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</si>
  <si>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</si>
  <si>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</si>
  <si>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</si>
  <si>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</si>
  <si>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</si>
  <si>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</si>
  <si>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</si>
  <si>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</si>
  <si>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</si>
  <si>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</si>
  <si>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</si>
  <si>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</si>
  <si>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</si>
  <si>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</si>
  <si>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</si>
  <si>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</si>
  <si>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</si>
  <si>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</si>
  <si>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</si>
  <si>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</si>
  <si>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</si>
  <si>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</si>
  <si>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</si>
  <si>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</si>
  <si>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</si>
  <si>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</si>
  <si>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</si>
  <si>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</si>
  <si>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</si>
  <si>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</si>
  <si>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</si>
  <si>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</si>
  <si>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</si>
  <si>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</si>
  <si>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</si>
  <si>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</si>
  <si>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</si>
  <si>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</si>
  <si>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</si>
  <si>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</si>
  <si>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</si>
  <si>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</si>
  <si>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</si>
  <si>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</si>
  <si>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</si>
  <si>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</si>
  <si>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</si>
  <si>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</si>
  <si>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</si>
  <si>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</si>
  <si>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</si>
  <si>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</si>
  <si>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</si>
  <si>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</si>
  <si>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</si>
  <si>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</si>
  <si>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</si>
  <si>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</si>
  <si>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</si>
  <si>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</si>
  <si>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</si>
  <si>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</si>
  <si>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</si>
  <si>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</si>
  <si>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</si>
  <si>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</si>
  <si>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</si>
  <si>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</si>
  <si>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</si>
  <si>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</si>
  <si>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</si>
  <si>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</si>
  <si>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</si>
  <si>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</si>
  <si>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</si>
  <si>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</si>
  <si>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</si>
  <si>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</si>
  <si>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</si>
  <si>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</si>
  <si>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</si>
  <si>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</si>
  <si>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</si>
  <si>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</si>
  <si>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</si>
  <si>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</si>
  <si>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</si>
  <si>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</si>
  <si>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</si>
  <si>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</si>
  <si>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</si>
  <si>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</si>
  <si>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</si>
  <si>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</si>
  <si>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</si>
  <si>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</si>
  <si>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</si>
  <si>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</si>
  <si>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</si>
  <si>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</si>
  <si>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</si>
  <si>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</si>
  <si>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</si>
  <si>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</si>
  <si>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</si>
  <si>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</si>
  <si>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</si>
  <si>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</si>
  <si>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</si>
  <si>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</si>
  <si>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</si>
  <si>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</si>
  <si>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</si>
  <si>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</si>
  <si>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</si>
  <si>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</si>
  <si>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</si>
  <si>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</si>
  <si>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</si>
  <si>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</si>
  <si>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</si>
  <si>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</si>
  <si>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</si>
  <si>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</si>
  <si>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</si>
  <si>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</si>
  <si>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</si>
  <si>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</si>
  <si>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</si>
  <si>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</si>
  <si>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</si>
  <si>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</si>
  <si>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</si>
  <si>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</si>
  <si>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</si>
  <si>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</si>
  <si>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</si>
  <si>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</si>
  <si>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</si>
  <si>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</si>
  <si>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</si>
  <si>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</si>
  <si>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</si>
  <si>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</si>
  <si>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</si>
  <si>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</si>
  <si>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</si>
  <si>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</si>
  <si>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</si>
  <si>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</si>
  <si>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</si>
  <si>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</si>
  <si>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</si>
  <si>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</si>
  <si>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</si>
  <si>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</si>
  <si>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</si>
  <si>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</si>
  <si>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</si>
  <si>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</si>
  <si>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</si>
  <si>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</si>
  <si>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</si>
  <si>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</si>
  <si>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</si>
  <si>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</si>
  <si>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</si>
  <si>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</si>
  <si>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</si>
  <si>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</si>
  <si>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</si>
  <si>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</si>
  <si>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</si>
  <si>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</si>
  <si>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</si>
  <si>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</si>
  <si>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</si>
  <si>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</si>
  <si>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</si>
  <si>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</si>
  <si>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</si>
  <si>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</si>
  <si>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</si>
  <si>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</si>
  <si>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</si>
  <si>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</si>
  <si>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</si>
  <si>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</si>
  <si>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</si>
  <si>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</si>
  <si>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</si>
  <si>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</si>
  <si>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</si>
  <si>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</si>
  <si>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</si>
  <si>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</si>
  <si>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</si>
  <si>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</si>
  <si>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</si>
  <si>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</si>
  <si>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</si>
  <si>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</si>
  <si>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</si>
  <si>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</si>
  <si>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</si>
  <si>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</si>
  <si>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</si>
  <si>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</si>
  <si>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</si>
  <si>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</si>
  <si>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</si>
  <si>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</si>
  <si>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</si>
  <si>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</si>
  <si>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</si>
  <si>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</si>
  <si>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</si>
  <si>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</si>
  <si>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</si>
  <si>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</si>
  <si>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</si>
  <si>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</si>
  <si>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</si>
  <si>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</si>
  <si>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</si>
  <si>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</si>
  <si>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</si>
  <si>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</si>
  <si>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</si>
  <si>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</si>
  <si>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</si>
  <si>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</si>
  <si>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</si>
  <si>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</si>
  <si>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</si>
  <si>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</si>
  <si>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</si>
  <si>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</si>
  <si>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</si>
  <si>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</si>
  <si>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</si>
  <si>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</si>
  <si>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</si>
  <si>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</si>
  <si>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</si>
  <si>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</si>
  <si>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</si>
  <si>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</si>
  <si>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</si>
  <si>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</si>
  <si>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</si>
  <si>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</si>
  <si>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</si>
  <si>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</si>
  <si>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</si>
  <si>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</si>
  <si>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</si>
  <si>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</si>
  <si>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</si>
  <si>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</si>
  <si>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</si>
  <si>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</si>
  <si>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</si>
  <si>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</si>
  <si>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</si>
  <si>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</si>
  <si>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</si>
  <si>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</si>
  <si>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</si>
  <si>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</si>
  <si>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</si>
  <si>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</si>
  <si>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</si>
  <si>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</si>
  <si>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</si>
  <si>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</si>
  <si>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</si>
  <si>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</si>
  <si>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</si>
  <si>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</si>
  <si>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</si>
  <si>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</si>
  <si>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</si>
  <si>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</si>
  <si>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</si>
  <si>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</si>
  <si>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</si>
  <si>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</si>
  <si>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</si>
  <si>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</si>
  <si>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</si>
  <si>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</si>
  <si>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</si>
  <si>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</si>
  <si>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</si>
  <si>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</si>
  <si>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</si>
  <si>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</si>
  <si>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</si>
  <si>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</si>
  <si>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</si>
  <si>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</si>
  <si>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</si>
  <si>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</si>
  <si>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</si>
  <si>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</si>
  <si>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</si>
  <si>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</si>
  <si>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</si>
  <si>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</si>
  <si>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</si>
  <si>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</si>
  <si>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</si>
  <si>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</si>
  <si>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</si>
  <si>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</si>
  <si>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</si>
  <si>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</si>
  <si>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</si>
  <si>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</si>
  <si>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</si>
  <si>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</si>
  <si>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</si>
  <si>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</si>
  <si>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</si>
  <si>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</si>
  <si>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</si>
  <si>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</si>
  <si>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</si>
  <si>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</si>
  <si>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</si>
  <si>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</si>
  <si>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</si>
  <si>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</si>
  <si>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</si>
  <si>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</si>
  <si>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</si>
  <si>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</si>
  <si>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</si>
  <si>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</si>
  <si>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</si>
  <si>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</si>
  <si>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</si>
  <si>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</si>
  <si>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</si>
  <si>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</si>
  <si>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</si>
  <si>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</si>
  <si>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</si>
  <si>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</si>
  <si>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</si>
  <si>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</si>
  <si>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</si>
  <si>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</si>
  <si>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</si>
  <si>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</si>
  <si>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</si>
  <si>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</si>
  <si>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</si>
  <si>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</si>
  <si>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</si>
  <si>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</si>
  <si>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</si>
  <si>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</si>
  <si>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</si>
  <si>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</si>
  <si>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</si>
  <si>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</si>
  <si>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</si>
  <si>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</si>
  <si>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</si>
  <si>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</si>
  <si>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</si>
  <si>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</si>
  <si>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</si>
  <si>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</si>
  <si>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</si>
  <si>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</si>
  <si>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</si>
  <si>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</si>
  <si>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</si>
  <si>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</si>
  <si>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</si>
  <si>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</si>
  <si>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</si>
  <si>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</si>
  <si>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</si>
  <si>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</si>
  <si>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</si>
  <si>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</si>
  <si>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</si>
  <si>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</si>
  <si>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</si>
  <si>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</si>
  <si>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</si>
  <si>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</si>
  <si>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</si>
  <si>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</si>
  <si>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</si>
  <si>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</si>
  <si>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</si>
  <si>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</si>
  <si>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</si>
  <si>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</si>
  <si>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</si>
  <si>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</si>
  <si>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</si>
  <si>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</si>
  <si>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</si>
  <si>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</si>
  <si>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</si>
  <si>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</si>
  <si>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</si>
  <si>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</si>
  <si>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</si>
  <si>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</si>
  <si>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</si>
  <si>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</si>
  <si>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</si>
  <si>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</si>
  <si>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</si>
  <si>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</si>
  <si>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</si>
  <si>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</si>
  <si>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</si>
  <si>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</si>
  <si>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</si>
  <si>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</si>
  <si>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</si>
  <si>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</si>
  <si>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</si>
  <si>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</si>
  <si>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</si>
  <si>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</si>
  <si>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</si>
  <si>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</si>
  <si>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</si>
  <si>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</si>
  <si>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</si>
  <si>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</si>
  <si>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</si>
  <si>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</si>
  <si>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</si>
  <si>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</si>
  <si>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</si>
  <si>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</si>
  <si>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</si>
  <si>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</si>
  <si>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</si>
  <si>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</si>
  <si>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</si>
  <si>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</si>
  <si>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</si>
  <si>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</si>
  <si>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</si>
  <si>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</si>
  <si>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</si>
  <si>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</si>
  <si>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</si>
  <si>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</si>
  <si>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</si>
  <si>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</si>
  <si>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</si>
  <si>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</si>
  <si>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</si>
  <si>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</si>
  <si>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</si>
  <si>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</si>
  <si>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</si>
  <si>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</si>
  <si>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</si>
  <si>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</si>
  <si>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</si>
  <si>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</si>
  <si>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</si>
  <si>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</si>
  <si>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</si>
  <si>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</si>
  <si>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</si>
  <si>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</si>
  <si>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</si>
  <si>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</si>
  <si>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</si>
  <si>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</si>
  <si>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</si>
  <si>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</si>
  <si>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</si>
  <si>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</si>
  <si>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</si>
  <si>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</si>
  <si>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</si>
  <si>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</si>
  <si>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</si>
  <si>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</si>
  <si>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</si>
  <si>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</si>
  <si>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</si>
  <si>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</si>
  <si>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</si>
  <si>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</si>
  <si>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</si>
  <si>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</si>
  <si>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</si>
  <si>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</si>
  <si>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</si>
  <si>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</si>
  <si>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</si>
  <si>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</si>
  <si>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</si>
  <si>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</si>
  <si>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</si>
  <si>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</si>
  <si>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</si>
  <si>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</si>
  <si>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</si>
  <si>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</si>
  <si>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</si>
  <si>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</si>
  <si>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</si>
  <si>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</si>
  <si>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</si>
  <si>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</si>
  <si>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</si>
  <si>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</si>
  <si>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</si>
  <si>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</si>
  <si>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</si>
  <si>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</si>
  <si>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</si>
  <si>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</si>
  <si>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</si>
  <si>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</si>
  <si>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</si>
  <si>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</si>
  <si>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</si>
  <si>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</si>
  <si>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</si>
  <si>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</si>
  <si>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</si>
  <si>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</si>
  <si>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</si>
  <si>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</si>
  <si>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</si>
  <si>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</si>
  <si>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</si>
  <si>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</si>
  <si>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</si>
  <si>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</si>
  <si>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</si>
  <si>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</si>
  <si>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</si>
  <si>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</si>
  <si>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</si>
  <si>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</si>
  <si>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</si>
  <si>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</si>
  <si>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</si>
  <si>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</si>
  <si>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</si>
  <si>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</si>
  <si>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</si>
  <si>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</si>
  <si>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</si>
  <si>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</si>
  <si>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</si>
  <si>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</si>
  <si>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</si>
  <si>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</si>
  <si>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</si>
  <si>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</si>
  <si>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</si>
  <si>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</si>
  <si>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</si>
  <si>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</si>
  <si>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</si>
  <si>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</si>
  <si>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</si>
  <si>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</si>
  <si>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</si>
  <si>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</si>
  <si>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</si>
  <si>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</si>
  <si>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</si>
  <si>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</si>
  <si>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</si>
  <si>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</si>
  <si>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</si>
  <si>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</si>
  <si>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</si>
  <si>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</si>
  <si>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</si>
  <si>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</si>
  <si>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</si>
  <si>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</si>
  <si>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</si>
  <si>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</si>
  <si>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</si>
  <si>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</si>
  <si>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</si>
  <si>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</si>
  <si>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</si>
  <si>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</si>
  <si>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</si>
  <si>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</si>
  <si>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</si>
  <si>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</si>
  <si>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</si>
  <si>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</si>
  <si>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</si>
  <si>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</si>
  <si>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</si>
  <si>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</si>
  <si>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</si>
  <si>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</si>
  <si>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</si>
  <si>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</si>
  <si>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</si>
  <si>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</si>
  <si>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</si>
  <si>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</si>
  <si>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</si>
  <si>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</si>
  <si>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</si>
  <si>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</si>
  <si>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</si>
  <si>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</si>
  <si>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</si>
  <si>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</si>
  <si>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</si>
  <si>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</si>
  <si>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</si>
  <si>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</si>
  <si>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</si>
  <si>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</si>
  <si>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</si>
  <si>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</si>
  <si>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</si>
  <si>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</si>
  <si>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</si>
  <si>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</si>
  <si>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</si>
  <si>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</si>
  <si>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</si>
  <si>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</si>
  <si>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</si>
  <si>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</si>
  <si>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</si>
  <si>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</si>
  <si>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</si>
  <si>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</si>
  <si>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</si>
  <si>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</si>
  <si>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</si>
  <si>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</si>
  <si>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</si>
  <si>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</si>
  <si>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</si>
  <si>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</si>
  <si>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</si>
  <si>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</si>
  <si>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</si>
  <si>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</si>
  <si>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</si>
  <si>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</si>
  <si>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</si>
  <si>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</si>
  <si>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</si>
  <si>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</si>
  <si>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</si>
  <si>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</si>
  <si>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</si>
  <si>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</si>
  <si>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</si>
  <si>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</si>
  <si>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</si>
  <si>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</si>
  <si>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</si>
  <si>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</si>
  <si>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</si>
  <si>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</si>
  <si>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</si>
  <si>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</si>
  <si>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</si>
  <si>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</si>
  <si>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</si>
  <si>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</si>
  <si>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</si>
  <si>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</si>
  <si>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</si>
  <si>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</si>
  <si>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</si>
  <si>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</si>
  <si>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</si>
  <si>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</si>
  <si>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</si>
  <si>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</si>
  <si>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</si>
  <si>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</si>
  <si>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</si>
  <si>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</si>
  <si>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</si>
  <si>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</si>
  <si>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</si>
  <si>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</si>
  <si>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</si>
  <si>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</si>
  <si>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</si>
  <si>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</si>
  <si>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</si>
  <si>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</si>
  <si>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</si>
  <si>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</si>
  <si>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</si>
  <si>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</si>
  <si>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</si>
  <si>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</si>
  <si>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</si>
  <si>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</si>
  <si>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</si>
  <si>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</si>
  <si>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</si>
  <si>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</si>
  <si>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</si>
  <si>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</si>
  <si>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</si>
  <si>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</si>
  <si>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</si>
  <si>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</si>
  <si>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</si>
  <si>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</si>
  <si>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</si>
  <si>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</si>
  <si>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</si>
  <si>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</si>
  <si>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</si>
  <si>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</si>
  <si>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</si>
  <si>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</si>
  <si>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</si>
  <si>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</si>
  <si>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</si>
  <si>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</si>
  <si>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</si>
  <si>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</si>
  <si>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</si>
  <si>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</si>
  <si>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</si>
  <si>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</si>
  <si>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</si>
  <si>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</si>
  <si>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</si>
  <si>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</si>
  <si>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</si>
  <si>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</si>
  <si>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</si>
  <si>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</si>
  <si>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</si>
  <si>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</si>
  <si>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</si>
  <si>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</si>
  <si>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</si>
  <si>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</si>
  <si>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</si>
  <si>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</si>
  <si>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</si>
  <si>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</si>
  <si>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</si>
  <si>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</si>
  <si>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</si>
  <si>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</si>
  <si>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</si>
  <si>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</si>
  <si>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</si>
  <si>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</si>
  <si>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</si>
  <si>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</si>
  <si>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</si>
  <si>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</si>
  <si>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</si>
  <si>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</si>
  <si>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</si>
  <si>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</si>
  <si>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</si>
  <si>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</si>
  <si>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</si>
  <si>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</si>
  <si>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</si>
  <si>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</si>
  <si>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</si>
  <si>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</si>
  <si>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</si>
  <si>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</si>
  <si>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</si>
  <si>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</si>
  <si>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</si>
  <si>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</si>
  <si>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</si>
  <si>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</si>
  <si>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</si>
  <si>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</si>
  <si>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</si>
  <si>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</si>
  <si>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</si>
  <si>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</si>
  <si>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</si>
  <si>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</si>
  <si>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</si>
  <si>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</si>
  <si>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</si>
  <si>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</si>
  <si>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</si>
  <si>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</si>
  <si>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</si>
  <si>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</si>
  <si>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</si>
  <si>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</si>
  <si>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</si>
  <si>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</si>
  <si>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</si>
  <si>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</si>
  <si>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</si>
  <si>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</si>
  <si>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</si>
  <si>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</si>
  <si>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</si>
  <si>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</si>
  <si>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</si>
  <si>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</si>
  <si>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</si>
  <si>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</si>
  <si>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</si>
  <si>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</si>
  <si>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</si>
  <si>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</si>
  <si>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</si>
  <si>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</si>
  <si>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</si>
  <si>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</si>
  <si>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</si>
  <si>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</si>
  <si>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</si>
  <si>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</si>
  <si>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</si>
  <si>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</si>
  <si>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</si>
  <si>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</si>
  <si>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</si>
  <si>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</si>
  <si>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</si>
  <si>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</si>
  <si>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</si>
  <si>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</si>
  <si>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</si>
  <si>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</si>
  <si>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</si>
  <si>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</si>
  <si>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</si>
  <si>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</si>
  <si>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</si>
  <si>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</si>
  <si>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</si>
  <si>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</si>
  <si>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</si>
  <si>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</si>
  <si>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</si>
  <si>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</si>
  <si>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</si>
  <si>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</si>
  <si>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</si>
  <si>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</si>
  <si>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</si>
  <si>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</si>
  <si>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</si>
  <si>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</si>
  <si>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</si>
  <si>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</si>
  <si>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</si>
  <si>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</si>
  <si>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</si>
  <si>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</si>
  <si>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</si>
  <si>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</si>
  <si>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</si>
  <si>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</si>
  <si>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</si>
  <si>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</si>
  <si>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</si>
  <si>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</si>
  <si>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</si>
  <si>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</si>
  <si>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</si>
  <si>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</si>
  <si>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</si>
  <si>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</si>
  <si>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</si>
  <si>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</si>
  <si>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</si>
  <si>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</si>
  <si>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</si>
  <si>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</si>
  <si>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</si>
  <si>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</si>
  <si>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</si>
  <si>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</si>
  <si>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</si>
  <si>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</si>
  <si>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</si>
  <si>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</si>
  <si>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</si>
  <si>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</si>
  <si>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</si>
  <si>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</si>
  <si>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</si>
  <si>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</si>
  <si>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</si>
  <si>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</si>
  <si>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</si>
  <si>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</si>
  <si>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</si>
  <si>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</si>
  <si>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</si>
  <si>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</si>
  <si>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</si>
  <si>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</si>
  <si>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</si>
  <si>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</si>
  <si>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</si>
  <si>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</si>
  <si>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</si>
  <si>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</si>
  <si>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</si>
  <si>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</si>
  <si>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</si>
  <si>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</si>
  <si>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</si>
  <si>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</si>
  <si>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</si>
  <si>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</si>
  <si>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</si>
  <si>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</si>
  <si>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</si>
  <si>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</si>
  <si>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</si>
  <si>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</si>
  <si>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</si>
  <si>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</si>
  <si>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</si>
  <si>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</si>
  <si>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</si>
  <si>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</si>
  <si>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</si>
  <si>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</si>
  <si>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</si>
  <si>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</si>
  <si>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</si>
  <si>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</si>
  <si>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</si>
  <si>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</si>
  <si>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</si>
  <si>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</si>
  <si>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</si>
  <si>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</si>
  <si>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</si>
  <si>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</si>
  <si>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</si>
  <si>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</si>
  <si>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</si>
  <si>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</si>
  <si>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</si>
  <si>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</si>
  <si>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</si>
  <si>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</si>
  <si>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</si>
  <si>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</si>
  <si>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</si>
  <si>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</si>
  <si>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</si>
  <si>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</si>
  <si>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</si>
  <si>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</si>
  <si>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</si>
  <si>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</si>
  <si>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</si>
  <si>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</si>
  <si>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</si>
  <si>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</si>
  <si>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</si>
  <si>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</si>
  <si>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</si>
  <si>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</si>
  <si>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</si>
  <si>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</si>
  <si>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</si>
  <si>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</si>
  <si>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</si>
  <si>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</si>
  <si>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</si>
  <si>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</si>
  <si>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</si>
  <si>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</si>
  <si>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</si>
  <si>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</si>
  <si>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</si>
  <si>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</si>
  <si>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</si>
  <si>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</si>
  <si>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</si>
  <si>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</si>
  <si>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</si>
  <si>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</si>
  <si>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</si>
  <si>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</si>
  <si>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</si>
  <si>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</si>
  <si>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</si>
  <si>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</si>
  <si>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</si>
  <si>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</si>
  <si>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</si>
  <si>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</si>
  <si>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</si>
  <si>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</si>
  <si>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</si>
  <si>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</si>
  <si>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</si>
  <si>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</si>
  <si>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</si>
  <si>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</si>
  <si>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</si>
  <si>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</si>
  <si>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</si>
  <si>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</si>
  <si>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</si>
  <si>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</si>
  <si>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</si>
  <si>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</si>
  <si>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</si>
  <si>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</si>
  <si>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</si>
  <si>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</si>
  <si>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</si>
  <si>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</si>
  <si>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</si>
  <si>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</si>
  <si>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</si>
  <si>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</si>
  <si>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</si>
  <si>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</si>
  <si>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</si>
  <si>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</si>
  <si>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</si>
  <si>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</si>
  <si>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</si>
  <si>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</si>
  <si>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</si>
  <si>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</si>
  <si>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</si>
  <si>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</si>
  <si>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</si>
  <si>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</si>
  <si>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</si>
  <si>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</si>
  <si>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</si>
  <si>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</si>
  <si>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</si>
  <si>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</si>
  <si>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</si>
  <si>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</si>
  <si>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</si>
  <si>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</si>
  <si>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</si>
  <si>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</si>
  <si>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</si>
  <si>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</si>
  <si>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</si>
  <si>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</si>
  <si>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</si>
  <si>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</si>
  <si>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</si>
  <si>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</si>
  <si>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</si>
  <si>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</si>
  <si>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</si>
  <si>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</si>
  <si>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</si>
  <si>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</si>
  <si>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</si>
  <si>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</si>
  <si>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</si>
  <si>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</si>
  <si>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</si>
  <si>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</si>
  <si>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</si>
  <si>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</si>
  <si>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</si>
  <si>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</si>
  <si>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</si>
  <si>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</si>
  <si>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</si>
  <si>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</si>
  <si>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</si>
  <si>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</si>
  <si>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</si>
  <si>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</si>
  <si>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</si>
  <si>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</si>
  <si>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</si>
  <si>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</si>
  <si>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</si>
  <si>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</si>
  <si>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</si>
  <si>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</si>
  <si>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</si>
  <si>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</si>
  <si>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</si>
  <si>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</si>
  <si>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</si>
  <si>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</si>
  <si>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</si>
  <si>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</si>
  <si>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</si>
  <si>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</si>
  <si>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</si>
  <si>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</si>
  <si>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</si>
  <si>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</si>
  <si>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</si>
  <si>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</si>
  <si>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</si>
  <si>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</si>
  <si>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</si>
  <si>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</si>
  <si>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</si>
  <si>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</si>
  <si>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</si>
  <si>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</si>
  <si>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</si>
  <si>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</si>
  <si>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</si>
  <si>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</si>
  <si>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</si>
  <si>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</si>
  <si>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</si>
  <si>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</si>
  <si>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</si>
  <si>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</si>
  <si>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</si>
  <si>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</si>
  <si>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</si>
  <si>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</si>
  <si>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</si>
  <si>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</si>
  <si>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</si>
  <si>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</si>
  <si>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</si>
  <si>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</si>
  <si>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</si>
  <si>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</si>
  <si>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</si>
  <si>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</si>
  <si>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</si>
  <si>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</si>
  <si>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</si>
  <si>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</si>
  <si>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</si>
  <si>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</si>
  <si>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</si>
  <si>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</si>
  <si>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</si>
  <si>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</si>
  <si>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</si>
  <si>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</si>
  <si>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</si>
  <si>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</si>
  <si>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</si>
  <si>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</si>
  <si>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</si>
  <si>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</si>
  <si>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</si>
  <si>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</si>
  <si>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</si>
  <si>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</si>
  <si>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</si>
  <si>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</si>
  <si>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</si>
  <si>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</si>
  <si>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</si>
  <si>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</si>
  <si>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</si>
  <si>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</si>
  <si>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</si>
  <si>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</si>
  <si>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</si>
  <si>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</si>
  <si>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</si>
  <si>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</si>
  <si>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</si>
  <si>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</si>
  <si>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</si>
  <si>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</si>
  <si>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</si>
  <si>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</si>
  <si>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</si>
  <si>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</si>
  <si>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</si>
  <si>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</si>
  <si>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</si>
  <si>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</si>
  <si>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</si>
  <si>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</si>
  <si>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</si>
  <si>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</si>
  <si>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</si>
  <si>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</si>
  <si>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</si>
  <si>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</si>
  <si>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</si>
  <si>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</si>
  <si>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</si>
  <si>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</si>
  <si>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</si>
  <si>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</si>
  <si>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</si>
  <si>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</si>
  <si>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</si>
  <si>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</si>
  <si>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</si>
  <si>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</si>
  <si>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</si>
  <si>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</si>
  <si>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</si>
  <si>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</si>
  <si>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</si>
  <si>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</si>
  <si>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</si>
  <si>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</si>
  <si>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</si>
  <si>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</si>
  <si>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</si>
  <si>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</si>
  <si>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</si>
  <si>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</si>
  <si>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</si>
  <si>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</si>
  <si>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</si>
  <si>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</si>
  <si>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</si>
  <si>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</si>
  <si>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</si>
  <si>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</si>
  <si>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</si>
  <si>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</si>
  <si>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</si>
  <si>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</si>
  <si>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</si>
  <si>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</si>
  <si>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</si>
  <si>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</si>
  <si>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</si>
  <si>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</si>
  <si>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</si>
  <si>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</si>
  <si>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</si>
  <si>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</si>
  <si>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</si>
  <si>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</si>
  <si>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</si>
  <si>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</si>
  <si>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</si>
  <si>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</si>
  <si>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</si>
  <si>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</si>
  <si>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</si>
  <si>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</si>
  <si>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</si>
  <si>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</si>
  <si>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</si>
  <si>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</si>
  <si>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</si>
  <si>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</si>
  <si>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</si>
  <si>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</si>
  <si>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</si>
  <si>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</si>
  <si>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</si>
  <si>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</si>
  <si>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</si>
  <si>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</si>
  <si>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</si>
  <si>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</si>
  <si>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</si>
  <si>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</si>
  <si>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</si>
  <si>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</si>
  <si>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</si>
  <si>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</si>
  <si>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</si>
  <si>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</si>
  <si>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</si>
  <si>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</si>
  <si>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</si>
  <si>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</si>
  <si>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</si>
  <si>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</si>
  <si>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</si>
  <si>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</si>
  <si>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</si>
  <si>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</si>
  <si>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</si>
  <si>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</si>
  <si>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</si>
  <si>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</si>
  <si>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</si>
  <si>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</si>
  <si>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</si>
  <si>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</si>
  <si>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</si>
  <si>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</si>
  <si>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</si>
  <si>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</si>
  <si>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</si>
  <si>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</si>
  <si>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</si>
  <si>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</si>
  <si>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</si>
  <si>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</si>
  <si>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</si>
  <si>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</si>
  <si>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</si>
  <si>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</si>
  <si>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</si>
  <si>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</si>
  <si>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</si>
  <si>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</si>
  <si>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</si>
  <si>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</si>
  <si>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</si>
  <si>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</si>
  <si>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</si>
  <si>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</si>
  <si>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</si>
  <si>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</si>
  <si>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</si>
  <si>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</si>
  <si>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</si>
  <si>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</si>
  <si>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</si>
  <si>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</si>
  <si>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</si>
  <si>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</si>
  <si>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</si>
  <si>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</si>
  <si>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</si>
  <si>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</si>
  <si>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</si>
  <si>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</si>
  <si>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</si>
  <si>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</si>
  <si>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</si>
  <si>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</si>
  <si>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</si>
  <si>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</si>
  <si>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</si>
  <si>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</si>
  <si>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</si>
  <si>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</si>
  <si>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</si>
  <si>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</si>
  <si>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</si>
  <si>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</si>
  <si>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</si>
  <si>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</si>
  <si>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</si>
  <si>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</si>
  <si>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</si>
  <si>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</si>
  <si>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</si>
  <si>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</si>
  <si>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</si>
  <si>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</si>
  <si>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</si>
  <si>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</si>
  <si>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</si>
  <si>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</si>
  <si>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</si>
  <si>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</si>
  <si>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</si>
  <si>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</si>
  <si>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</si>
  <si>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</si>
  <si>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</si>
  <si>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</si>
  <si>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</si>
  <si>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</si>
  <si>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</si>
  <si>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</si>
  <si>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</si>
  <si>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</si>
  <si>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</si>
  <si>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</si>
  <si>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</si>
  <si>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</si>
  <si>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</si>
  <si>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</si>
  <si>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</si>
  <si>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</si>
  <si>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</si>
  <si>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</si>
  <si>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</si>
  <si>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</si>
  <si>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</si>
  <si>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</si>
  <si>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</si>
  <si>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</si>
  <si>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</si>
  <si>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</si>
  <si>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</si>
  <si>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</si>
  <si>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</si>
  <si>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</si>
  <si>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</si>
  <si>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</si>
  <si>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</si>
  <si>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</si>
  <si>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</si>
  <si>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</si>
  <si>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</si>
  <si>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</si>
  <si>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</si>
  <si>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</si>
  <si>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</si>
  <si>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</si>
  <si>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</si>
  <si>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</si>
  <si>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</si>
  <si>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</si>
  <si>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</si>
  <si>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</si>
  <si>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</si>
  <si>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</si>
  <si>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</si>
  <si>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</si>
  <si>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</si>
  <si>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</si>
  <si>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</si>
  <si>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</si>
  <si>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</si>
  <si>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</si>
  <si>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</si>
  <si>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</si>
  <si>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</si>
  <si>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</si>
  <si>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</si>
  <si>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</si>
  <si>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</si>
  <si>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</si>
  <si>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</si>
  <si>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</si>
  <si>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</si>
  <si>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</si>
  <si>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</si>
  <si>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</si>
  <si>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</si>
  <si>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</si>
  <si>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</si>
  <si>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</si>
  <si>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</si>
  <si>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</si>
  <si>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</si>
  <si>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</si>
  <si>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</si>
  <si>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</si>
  <si>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</si>
  <si>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</si>
  <si>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</si>
  <si>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</si>
  <si>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</si>
  <si>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</si>
  <si>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</si>
  <si>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</si>
  <si>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</si>
  <si>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</si>
  <si>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</si>
  <si>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</si>
  <si>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</si>
  <si>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</si>
  <si>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</si>
  <si>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</si>
  <si>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</si>
  <si>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</si>
  <si>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</si>
  <si>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</si>
  <si>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</si>
  <si>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</si>
  <si>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</si>
  <si>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</si>
  <si>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</si>
  <si>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</si>
  <si>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</si>
  <si>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</si>
  <si>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</si>
  <si>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</si>
  <si>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</si>
  <si>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</si>
  <si>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</si>
  <si>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</si>
  <si>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</si>
  <si>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</si>
  <si>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</si>
  <si>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</si>
  <si>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</si>
  <si>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</si>
  <si>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</si>
  <si>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</si>
  <si>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</si>
  <si>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</si>
  <si>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</si>
  <si>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</si>
  <si>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</si>
  <si>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</si>
  <si>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</si>
  <si>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</si>
  <si>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</si>
  <si>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</si>
  <si>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</si>
  <si>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</si>
  <si>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</si>
  <si>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</si>
  <si>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</si>
  <si>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</si>
  <si>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</si>
  <si>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</si>
  <si>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</si>
  <si>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</si>
  <si>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</si>
  <si>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</si>
  <si>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</si>
  <si>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</si>
  <si>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</si>
  <si>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</si>
  <si>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</si>
  <si>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</si>
  <si>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</si>
  <si>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</si>
  <si>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</si>
  <si>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</si>
  <si>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</si>
  <si>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</si>
  <si>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</si>
  <si>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</si>
  <si>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</si>
  <si>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</si>
  <si>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</si>
  <si>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</si>
  <si>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</si>
  <si>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</si>
  <si>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</si>
  <si>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</si>
  <si>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</si>
  <si>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</si>
  <si>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</si>
  <si>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</si>
  <si>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</si>
  <si>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</si>
  <si>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</si>
  <si>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</si>
  <si>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</si>
  <si>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</si>
  <si>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</si>
  <si>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</si>
  <si>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</si>
  <si>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</si>
  <si>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</si>
  <si>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</si>
  <si>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</si>
  <si>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</si>
  <si>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</si>
  <si>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</si>
  <si>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</si>
  <si>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</si>
  <si>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</si>
  <si>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</si>
  <si>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</si>
  <si>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</si>
  <si>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</si>
  <si>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</si>
  <si>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</si>
  <si>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</si>
  <si>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</si>
  <si>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</si>
  <si>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</si>
  <si>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</si>
  <si>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</si>
  <si>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</si>
  <si>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</si>
  <si>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</si>
  <si>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</si>
  <si>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</si>
  <si>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</si>
  <si>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</si>
  <si>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</si>
  <si>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</si>
  <si>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</si>
  <si>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</si>
  <si>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</si>
  <si>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</si>
  <si>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</si>
  <si>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</si>
  <si>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</si>
  <si>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</si>
  <si>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</si>
  <si>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</si>
  <si>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</si>
  <si>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</si>
  <si>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</si>
  <si>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</si>
  <si>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</si>
  <si>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</si>
  <si>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</si>
  <si>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</si>
  <si>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</si>
  <si>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</si>
  <si>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</si>
  <si>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</si>
  <si>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</si>
  <si>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</si>
  <si>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</si>
  <si>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</si>
  <si>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</si>
  <si>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</si>
  <si>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</si>
  <si>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</si>
  <si>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</si>
  <si>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</si>
  <si>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</si>
  <si>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</si>
  <si>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</si>
  <si>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</si>
  <si>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</si>
  <si>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</si>
  <si>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</si>
  <si>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</si>
  <si>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</si>
  <si>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</si>
  <si>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</si>
  <si>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</si>
  <si>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</si>
  <si>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</si>
  <si>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</si>
  <si>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</si>
  <si>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</si>
  <si>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</si>
  <si>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</si>
  <si>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</si>
  <si>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</si>
  <si>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</si>
  <si>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</si>
  <si>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</si>
  <si>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</si>
  <si>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</si>
  <si>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</si>
  <si>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</si>
  <si>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</si>
  <si>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</si>
  <si>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</si>
  <si>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</si>
  <si>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</si>
  <si>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</si>
  <si>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</si>
  <si>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</si>
  <si>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</si>
  <si>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</si>
  <si>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</si>
  <si>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</si>
  <si>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</si>
  <si>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</si>
  <si>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</si>
  <si>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</si>
  <si>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</si>
  <si>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</si>
  <si>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</si>
  <si>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</si>
  <si>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</si>
  <si>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</si>
  <si>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</si>
  <si>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</si>
  <si>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</si>
  <si>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</si>
  <si>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</si>
  <si>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</si>
  <si>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</si>
  <si>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</si>
  <si>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</si>
  <si>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</si>
  <si>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</si>
  <si>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</si>
  <si>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</si>
  <si>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</si>
  <si>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</si>
  <si>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</si>
  <si>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</si>
  <si>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</si>
  <si>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</si>
  <si>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</si>
  <si>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</si>
  <si>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</si>
  <si>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</si>
  <si>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</si>
  <si>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</si>
  <si>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</si>
  <si>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</si>
  <si>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</si>
  <si>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</si>
  <si>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</si>
  <si>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</si>
  <si>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</si>
  <si>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</si>
  <si>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</si>
  <si>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</si>
  <si>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</si>
  <si>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</si>
  <si>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</si>
  <si>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</si>
  <si>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</si>
  <si>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</si>
  <si>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</si>
  <si>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</si>
  <si>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</si>
  <si>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</si>
  <si>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</si>
  <si>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</si>
  <si>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</si>
  <si>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</si>
  <si>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</si>
  <si>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</si>
  <si>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</si>
  <si>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</si>
  <si>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</si>
  <si>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</si>
  <si>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</si>
  <si>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</si>
  <si>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</si>
  <si>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</si>
  <si>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</si>
  <si>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</si>
  <si>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</si>
  <si>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</si>
  <si>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</si>
  <si>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</si>
  <si>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</si>
  <si>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</si>
  <si>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</si>
  <si>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</si>
  <si>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</si>
  <si>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</si>
  <si>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</si>
  <si>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</si>
  <si>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</si>
  <si>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</si>
  <si>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</si>
  <si>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</si>
  <si>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</si>
  <si>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</si>
  <si>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</si>
  <si>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</si>
  <si>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</si>
  <si>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</si>
  <si>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</si>
  <si>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</si>
  <si>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</si>
  <si>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</si>
  <si>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</si>
  <si>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</si>
  <si>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</si>
  <si>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</si>
  <si>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</si>
  <si>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</si>
  <si>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</si>
  <si>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</si>
  <si>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</si>
  <si>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</si>
  <si>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</si>
  <si>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</si>
  <si>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</si>
  <si>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</si>
  <si>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</si>
  <si>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</si>
  <si>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</si>
  <si>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</si>
  <si>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</si>
  <si>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</si>
  <si>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</si>
  <si>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</si>
  <si>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</si>
  <si>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</si>
  <si>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</si>
  <si>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</si>
  <si>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</si>
  <si>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</si>
  <si>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</si>
  <si>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</si>
  <si>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</si>
  <si>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</si>
  <si>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</si>
  <si>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</si>
  <si>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</si>
  <si>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</si>
  <si>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</si>
  <si>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</si>
  <si>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</si>
  <si>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</si>
  <si>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</si>
  <si>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</si>
  <si>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</si>
  <si>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</si>
  <si>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</si>
  <si>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</si>
  <si>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</si>
  <si>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</si>
  <si>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</si>
  <si>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</si>
  <si>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</si>
  <si>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</si>
  <si>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</si>
  <si>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</si>
  <si>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</si>
  <si>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</si>
  <si>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</si>
  <si>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</si>
  <si>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</si>
  <si>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</si>
  <si>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</si>
  <si>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</si>
  <si>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</si>
  <si>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</si>
  <si>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</si>
  <si>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</si>
  <si>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</si>
  <si>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</si>
  <si>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</si>
  <si>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</si>
  <si>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</si>
  <si>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</si>
  <si>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</si>
  <si>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</si>
  <si>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</si>
  <si>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</si>
  <si>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</si>
  <si>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</si>
  <si>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</si>
  <si>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</si>
  <si>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</si>
  <si>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</si>
  <si>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</si>
  <si>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</si>
  <si>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</si>
  <si>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</si>
  <si>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</si>
  <si>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</si>
  <si>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</si>
  <si>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</si>
  <si>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</si>
  <si>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</si>
  <si>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</si>
  <si>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</si>
  <si>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</si>
  <si>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</si>
  <si>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</si>
  <si>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</si>
  <si>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</si>
  <si>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</si>
  <si>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</si>
  <si>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</si>
  <si>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</si>
  <si>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</si>
  <si>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</si>
  <si>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</si>
  <si>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</si>
  <si>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</si>
  <si>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</si>
  <si>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</si>
  <si>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</si>
  <si>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</si>
  <si>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</si>
  <si>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</si>
  <si>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</si>
  <si>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</si>
  <si>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</si>
  <si>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</si>
  <si>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</si>
  <si>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</si>
  <si>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</si>
  <si>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</si>
  <si>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</si>
  <si>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</si>
  <si>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</si>
  <si>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</si>
  <si>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</si>
  <si>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</si>
  <si>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</si>
  <si>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</si>
  <si>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</si>
  <si>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</si>
  <si>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</si>
  <si>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</si>
  <si>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</si>
  <si>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</si>
  <si>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</si>
  <si>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</si>
  <si>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</si>
  <si>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</si>
  <si>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</si>
  <si>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</si>
  <si>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</si>
  <si>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</si>
  <si>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</si>
  <si>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</si>
  <si>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</si>
  <si>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</si>
  <si>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</si>
  <si>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</si>
  <si>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</si>
  <si>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</si>
  <si>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</si>
  <si>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</si>
  <si>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</si>
  <si>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</si>
  <si>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</si>
  <si>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</si>
  <si>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</si>
  <si>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</si>
  <si>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</si>
  <si>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</si>
  <si>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</si>
  <si>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</si>
  <si>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</si>
  <si>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</si>
  <si>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</si>
  <si>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</si>
  <si>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</si>
  <si>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</si>
  <si>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</si>
  <si>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</si>
  <si>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</si>
  <si>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</si>
  <si>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</si>
  <si>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</si>
  <si>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</si>
  <si>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</si>
  <si>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</si>
  <si>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</si>
  <si>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</si>
  <si>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</si>
  <si>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</si>
  <si>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</si>
  <si>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</si>
  <si>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</si>
  <si>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</si>
  <si>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</si>
  <si>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</si>
  <si>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</si>
  <si>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</si>
  <si>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</si>
  <si>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</si>
  <si>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</si>
  <si>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</si>
  <si>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</si>
  <si>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</si>
  <si>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</si>
  <si>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</si>
  <si>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</si>
  <si>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</si>
  <si>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</si>
  <si>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</si>
  <si>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</si>
  <si>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</si>
  <si>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</si>
  <si>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</si>
  <si>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</si>
  <si>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</si>
  <si>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</si>
  <si>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</si>
  <si>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</si>
  <si>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</si>
  <si>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</si>
  <si>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</si>
  <si>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</si>
  <si>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</si>
  <si>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</si>
  <si>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</si>
  <si>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</si>
  <si>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</si>
  <si>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</si>
  <si>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</si>
  <si>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</si>
  <si>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</si>
  <si>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</si>
  <si>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</si>
  <si>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</si>
  <si>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</si>
  <si>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</si>
  <si>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</si>
  <si>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</si>
  <si>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</si>
  <si>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</si>
  <si>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</si>
  <si>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</si>
  <si>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</si>
  <si>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</si>
  <si>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</si>
  <si>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</si>
  <si>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</si>
  <si>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</si>
  <si>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</si>
  <si>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</si>
  <si>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</si>
  <si>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</si>
  <si>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</si>
  <si>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</si>
  <si>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</si>
  <si>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</si>
  <si>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</si>
  <si>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</si>
  <si>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</si>
  <si>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</si>
  <si>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</si>
  <si>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</si>
  <si>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</si>
  <si>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</si>
  <si>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</si>
  <si>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</si>
  <si>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</si>
  <si>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</si>
  <si>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</si>
  <si>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</si>
  <si>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</si>
  <si>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</si>
  <si>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</si>
  <si>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</si>
  <si>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</si>
  <si>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</si>
  <si>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</si>
  <si>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</si>
  <si>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</si>
  <si>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</si>
  <si>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</si>
  <si>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</si>
  <si>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</si>
  <si>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</si>
  <si>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</si>
  <si>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</si>
  <si>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</si>
  <si>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</si>
  <si>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</si>
  <si>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</si>
  <si>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</si>
  <si>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</si>
  <si>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</si>
  <si>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</si>
  <si>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</si>
  <si>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</si>
  <si>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</si>
  <si>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</si>
  <si>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</si>
  <si>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</si>
  <si>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</si>
  <si>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</si>
  <si>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</si>
  <si>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</si>
  <si>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</si>
  <si>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</si>
  <si>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</si>
  <si>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</si>
  <si>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</si>
  <si>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</si>
  <si>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</si>
  <si>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</si>
  <si>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</si>
  <si>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</si>
  <si>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</si>
  <si>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</si>
  <si>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</si>
  <si>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</si>
  <si>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</si>
  <si>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</si>
  <si>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</si>
  <si>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</si>
  <si>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</si>
  <si>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</si>
  <si>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</si>
  <si>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</si>
  <si>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</si>
  <si>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</si>
  <si>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</si>
  <si>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</si>
  <si>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</si>
  <si>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</si>
  <si>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</si>
  <si>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</si>
  <si>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</si>
  <si>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</si>
  <si>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</si>
  <si>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</si>
  <si>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</si>
  <si>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</si>
  <si>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</si>
  <si>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</si>
  <si>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</si>
  <si>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</si>
  <si>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</si>
  <si>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</si>
  <si>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</si>
  <si>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</si>
  <si>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</si>
  <si>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</si>
  <si>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</si>
  <si>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</si>
  <si>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</si>
  <si>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</si>
  <si>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</si>
  <si>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</si>
  <si>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</si>
  <si>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</si>
  <si>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</si>
  <si>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</si>
  <si>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</si>
  <si>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</si>
  <si>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</si>
  <si>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</si>
  <si>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</si>
  <si>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</si>
  <si>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</si>
  <si>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</si>
  <si>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</si>
  <si>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</si>
  <si>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</si>
  <si>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</si>
  <si>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</si>
  <si>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</si>
  <si>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</si>
  <si>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</si>
  <si>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</si>
  <si>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</si>
  <si>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</si>
  <si>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</si>
  <si>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</si>
  <si>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</si>
  <si>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</si>
  <si>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</si>
  <si>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</si>
  <si>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</si>
  <si>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</si>
  <si>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</si>
  <si>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</si>
  <si>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</si>
  <si>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</si>
  <si>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</si>
  <si>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</si>
  <si>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</si>
  <si>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</si>
  <si>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</si>
  <si>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</si>
  <si>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</si>
  <si>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</si>
  <si>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</si>
  <si>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</si>
  <si>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</si>
  <si>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</si>
  <si>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</si>
  <si>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</si>
  <si>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</si>
  <si>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</si>
  <si>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</si>
  <si>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</si>
  <si>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</si>
  <si>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</si>
  <si>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</si>
  <si>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</si>
  <si>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</si>
  <si>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</si>
  <si>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</si>
  <si>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</si>
  <si>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</si>
  <si>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</si>
  <si>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</si>
  <si>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</si>
  <si>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</si>
  <si>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</si>
  <si>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</si>
  <si>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</si>
  <si>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</si>
  <si>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</si>
  <si>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</si>
  <si>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</si>
  <si>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</si>
  <si>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</si>
  <si>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</si>
  <si>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</si>
  <si>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</si>
  <si>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</si>
  <si>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</si>
  <si>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</si>
  <si>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</si>
  <si>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</si>
  <si>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</si>
  <si>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</si>
  <si>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</si>
  <si>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</si>
  <si>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</si>
  <si>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</si>
  <si>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</si>
  <si>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</si>
  <si>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</si>
  <si>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</si>
  <si>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</si>
  <si>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</si>
  <si>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</si>
  <si>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</si>
  <si>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</si>
  <si>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</si>
  <si>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</si>
  <si>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</si>
  <si>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</si>
  <si>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</si>
  <si>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</si>
  <si>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</si>
  <si>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</si>
  <si>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</si>
  <si>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</si>
  <si>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</si>
  <si>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</si>
  <si>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</si>
  <si>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</si>
  <si>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</si>
  <si>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</si>
  <si>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</si>
  <si>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</si>
  <si>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</si>
  <si>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</si>
  <si>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</si>
  <si>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</si>
  <si>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</si>
  <si>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</si>
  <si>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</si>
  <si>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</si>
  <si>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</si>
  <si>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</si>
  <si>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</si>
  <si>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</si>
  <si>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</si>
  <si>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</si>
  <si>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</si>
  <si>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</si>
  <si>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</si>
  <si>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</si>
  <si>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</si>
  <si>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</si>
  <si>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</si>
  <si>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</si>
  <si>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</si>
  <si>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</si>
  <si>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</si>
  <si>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</si>
  <si>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</si>
  <si>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</si>
  <si>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</si>
  <si>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</si>
  <si>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</si>
  <si>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</si>
  <si>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</si>
  <si>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</si>
  <si>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</si>
  <si>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</si>
  <si>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</si>
  <si>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</si>
  <si>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</si>
  <si>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</si>
  <si>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</si>
  <si>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</si>
  <si>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</si>
  <si>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</si>
  <si>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</si>
  <si>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</si>
  <si>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</si>
  <si>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</si>
  <si>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</si>
  <si>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</si>
  <si>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</si>
  <si>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</si>
  <si>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</si>
  <si>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</si>
  <si>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</si>
  <si>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</si>
  <si>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</si>
  <si>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</si>
  <si>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</si>
  <si>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</si>
  <si>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</si>
  <si>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</si>
  <si>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</si>
  <si>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</si>
  <si>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</si>
  <si>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</si>
  <si>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</si>
  <si>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</si>
  <si>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</si>
  <si>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</si>
  <si>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</si>
  <si>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</si>
  <si>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</si>
  <si>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</si>
  <si>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</si>
  <si>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</si>
  <si>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</si>
  <si>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</si>
  <si>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</si>
  <si>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</si>
  <si>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</si>
  <si>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</si>
  <si>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</si>
  <si>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</si>
  <si>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</si>
  <si>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</si>
  <si>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</si>
  <si>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</si>
  <si>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</si>
  <si>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</si>
  <si>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</si>
  <si>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</si>
  <si>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</si>
  <si>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</si>
  <si>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</si>
  <si>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</si>
  <si>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</si>
  <si>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</si>
  <si>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</si>
  <si>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</si>
  <si>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</si>
  <si>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</si>
  <si>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</si>
  <si>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</si>
  <si>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</si>
  <si>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</si>
  <si>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</si>
  <si>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</si>
  <si>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</si>
  <si>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</si>
  <si>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</si>
  <si>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</si>
  <si>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</si>
  <si>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</si>
  <si>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</si>
  <si>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</si>
  <si>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</si>
  <si>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</si>
  <si>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</si>
  <si>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</si>
  <si>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</si>
  <si>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</si>
  <si>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</si>
  <si>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</si>
  <si>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</si>
  <si>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</si>
  <si>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</si>
  <si>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</si>
  <si>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</si>
  <si>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</si>
  <si>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</si>
  <si>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</si>
  <si>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</si>
  <si>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</si>
  <si>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</si>
  <si>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</si>
  <si>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</si>
  <si>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</si>
  <si>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</si>
  <si>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</si>
  <si>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</si>
  <si>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</si>
  <si>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</si>
  <si>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</si>
  <si>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</si>
  <si>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</si>
  <si>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</si>
  <si>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</si>
  <si>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</si>
  <si>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</si>
  <si>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</si>
  <si>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</si>
  <si>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</si>
  <si>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</si>
  <si>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</si>
  <si>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</si>
  <si>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</si>
  <si>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</si>
  <si>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</si>
  <si>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</si>
  <si>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</si>
  <si>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</si>
  <si>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</si>
  <si>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</si>
  <si>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</si>
  <si>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</si>
  <si>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</si>
  <si>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</si>
  <si>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</si>
  <si>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</si>
  <si>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</si>
  <si>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</si>
  <si>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</si>
  <si>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</si>
  <si>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</si>
  <si>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</si>
  <si>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</si>
  <si>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</si>
  <si>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</si>
  <si>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</si>
  <si>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</si>
  <si>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</si>
  <si>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</si>
  <si>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</si>
  <si>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</si>
  <si>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</si>
  <si>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</si>
  <si>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</si>
  <si>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</si>
  <si>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</si>
  <si>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</si>
  <si>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</si>
  <si>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</si>
  <si>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</si>
  <si>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</si>
  <si>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</si>
  <si>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</si>
  <si>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</si>
  <si>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</si>
  <si>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</si>
  <si>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</si>
  <si>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</si>
  <si>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</si>
  <si>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</si>
  <si>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</si>
  <si>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</si>
  <si>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</si>
  <si>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</si>
  <si>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</si>
  <si>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</si>
  <si>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</si>
  <si>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</si>
  <si>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</si>
  <si>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</si>
  <si>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</si>
  <si>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</si>
  <si>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</si>
  <si>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</si>
  <si>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</si>
  <si>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</si>
  <si>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</si>
  <si>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</si>
  <si>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</si>
  <si>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</si>
  <si>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</si>
  <si>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</si>
  <si>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</si>
  <si>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</si>
  <si>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</si>
  <si>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</si>
  <si>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</si>
  <si>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</si>
  <si>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</si>
  <si>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</si>
  <si>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</si>
  <si>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</si>
  <si>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</si>
  <si>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</si>
  <si>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</si>
  <si>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</si>
  <si>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</si>
  <si>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</si>
  <si>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</si>
  <si>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</si>
  <si>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</si>
  <si>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</si>
  <si>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</si>
  <si>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</si>
  <si>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</si>
  <si>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</si>
  <si>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</si>
  <si>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</si>
  <si>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</si>
  <si>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</si>
  <si>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</si>
  <si>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</si>
  <si>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</si>
  <si>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</si>
  <si>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</si>
  <si>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</si>
  <si>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</si>
  <si>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</si>
  <si>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</si>
  <si>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</si>
  <si>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</si>
  <si>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</si>
  <si>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</si>
  <si>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</si>
  <si>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</si>
  <si>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</si>
  <si>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</si>
  <si>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</si>
  <si>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</si>
  <si>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</si>
  <si>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</si>
  <si>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</si>
  <si>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</si>
  <si>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</si>
  <si>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</si>
  <si>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</si>
  <si>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</si>
  <si>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</si>
  <si>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</si>
  <si>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</si>
  <si>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</si>
  <si>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</si>
  <si>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</si>
  <si>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</si>
  <si>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</si>
  <si>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</si>
  <si>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</si>
  <si>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</si>
  <si>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</si>
  <si>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</si>
  <si>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</si>
  <si>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</si>
  <si>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</si>
  <si>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</si>
  <si>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</si>
  <si>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</si>
  <si>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</si>
  <si>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</si>
  <si>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</si>
  <si>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</si>
  <si>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</si>
  <si>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</si>
  <si>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</si>
  <si>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</si>
  <si>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</si>
  <si>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</si>
  <si>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</si>
  <si>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</si>
  <si>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</si>
  <si>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</si>
  <si>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</si>
  <si>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</si>
  <si>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</si>
  <si>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</si>
  <si>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</si>
  <si>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</si>
  <si>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</si>
  <si>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</si>
  <si>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</si>
  <si>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</si>
  <si>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</si>
  <si>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</si>
  <si>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</si>
  <si>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</si>
  <si>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</si>
  <si>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</si>
  <si>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</si>
  <si>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</si>
  <si>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</si>
  <si>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</si>
  <si>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</si>
  <si>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</si>
  <si>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</si>
  <si>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</si>
  <si>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</si>
  <si>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</si>
  <si>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</si>
  <si>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</si>
  <si>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</si>
  <si>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</si>
  <si>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</si>
  <si>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</si>
  <si>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</si>
  <si>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</si>
  <si>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</si>
  <si>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</si>
  <si>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</si>
  <si>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</si>
  <si>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</si>
  <si>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</si>
  <si>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</si>
  <si>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</si>
  <si>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</si>
  <si>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</si>
  <si>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</si>
  <si>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</si>
  <si>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</si>
  <si>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</si>
  <si>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</si>
  <si>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</si>
  <si>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</si>
  <si>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</si>
  <si>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</si>
  <si>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</si>
  <si>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</si>
  <si>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</si>
  <si>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</si>
  <si>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</si>
  <si>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</si>
  <si>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</si>
  <si>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</si>
  <si>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</si>
  <si>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</si>
  <si>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</si>
  <si>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</si>
  <si>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</si>
  <si>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</si>
  <si>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</si>
  <si>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</si>
  <si>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</si>
  <si>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</si>
  <si>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</si>
  <si>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</si>
  <si>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</si>
  <si>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</si>
  <si>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</si>
  <si>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</si>
  <si>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</si>
  <si>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</si>
  <si>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</si>
  <si>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</si>
  <si>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</si>
  <si>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</si>
  <si>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</si>
  <si>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</si>
  <si>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</si>
  <si>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</si>
  <si>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</si>
  <si>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</si>
  <si>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</si>
  <si>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</si>
  <si>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</si>
  <si>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</si>
  <si>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</si>
  <si>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</si>
  <si>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</si>
  <si>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</si>
  <si>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</si>
  <si>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</si>
  <si>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</si>
  <si>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</si>
  <si>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</si>
  <si>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</si>
  <si>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</si>
  <si>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</si>
  <si>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</si>
  <si>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</si>
  <si>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</si>
  <si>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</si>
  <si>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</si>
  <si>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</si>
  <si>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</si>
  <si>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</si>
  <si>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</si>
  <si>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</si>
  <si>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</si>
  <si>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</si>
  <si>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</si>
  <si>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</si>
  <si>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</si>
  <si>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</si>
  <si>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</si>
  <si>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</si>
  <si>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</si>
  <si>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</si>
  <si>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</si>
  <si>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</si>
  <si>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</si>
  <si>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</si>
  <si>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</si>
  <si>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</si>
  <si>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</si>
  <si>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</si>
  <si>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</si>
  <si>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</si>
  <si>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</si>
  <si>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</si>
  <si>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</si>
  <si>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</si>
  <si>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</si>
  <si>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</si>
  <si>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</si>
  <si>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</si>
  <si>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</si>
  <si>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</si>
  <si>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</si>
  <si>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</si>
  <si>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</si>
  <si>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</si>
  <si>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</si>
  <si>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</si>
  <si>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</si>
  <si>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</si>
  <si>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</si>
  <si>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</si>
  <si>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</si>
  <si>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</si>
  <si>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</si>
  <si>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</si>
  <si>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</si>
  <si>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</si>
  <si>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</si>
  <si>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</si>
  <si>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</si>
  <si>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</si>
  <si>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</si>
  <si>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</si>
  <si>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</si>
  <si>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</si>
  <si>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</si>
  <si>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</si>
  <si>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</si>
  <si>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</si>
  <si>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</si>
  <si>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</si>
  <si>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</si>
  <si>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</si>
  <si>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</si>
  <si>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</si>
  <si>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</si>
  <si>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</si>
  <si>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</si>
  <si>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</si>
  <si>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</si>
  <si>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</si>
  <si>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</si>
  <si>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</si>
  <si>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</si>
  <si>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</si>
  <si>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</si>
  <si>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</si>
  <si>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</si>
  <si>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</si>
  <si>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</si>
  <si>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</si>
  <si>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</si>
  <si>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</si>
  <si>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</si>
  <si>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</si>
  <si>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</si>
  <si>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</si>
  <si>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</si>
  <si>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</si>
  <si>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</si>
  <si>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</si>
  <si>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</si>
  <si>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</si>
  <si>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</si>
  <si>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</si>
  <si>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</si>
  <si>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</si>
  <si>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</si>
  <si>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</si>
  <si>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</si>
  <si>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</si>
  <si>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</si>
  <si>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</si>
  <si>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</si>
  <si>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</si>
  <si>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</si>
  <si>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</si>
  <si>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</si>
  <si>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</si>
  <si>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</si>
  <si>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</si>
  <si>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</si>
  <si>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</si>
  <si>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</si>
  <si>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</si>
  <si>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</si>
  <si>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</si>
  <si>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</si>
  <si>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</si>
  <si>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</si>
  <si>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</si>
  <si>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</si>
  <si>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</si>
  <si>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</si>
  <si>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</si>
  <si>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</si>
  <si>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</si>
  <si>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</si>
  <si>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</si>
  <si>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</si>
  <si>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</si>
  <si>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</si>
  <si>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</si>
  <si>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</si>
  <si>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</si>
  <si>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</si>
  <si>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</si>
  <si>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</si>
  <si>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</si>
  <si>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</si>
  <si>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</si>
  <si>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</si>
  <si>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</si>
  <si>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</si>
  <si>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</si>
  <si>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</si>
  <si>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</si>
  <si>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</si>
  <si>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</si>
  <si>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</si>
  <si>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</si>
  <si>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</si>
  <si>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</si>
  <si>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</si>
  <si>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</si>
  <si>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</si>
  <si>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</si>
  <si>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</si>
  <si>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</si>
  <si>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</si>
  <si>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</si>
  <si>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</si>
  <si>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</si>
  <si>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</si>
  <si>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</si>
  <si>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</si>
  <si>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</si>
  <si>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</si>
  <si>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</si>
  <si>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</si>
  <si>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</si>
  <si>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</si>
  <si>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</si>
  <si>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</si>
  <si>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</si>
  <si>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</si>
  <si>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</si>
  <si>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</si>
  <si>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</si>
  <si>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</si>
  <si>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</si>
  <si>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</si>
  <si>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</si>
  <si>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</si>
  <si>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</si>
  <si>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</si>
  <si>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</si>
  <si>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</si>
  <si>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</si>
  <si>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</si>
  <si>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</si>
  <si>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</si>
  <si>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</si>
  <si>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</si>
  <si>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</si>
  <si>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</si>
  <si>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</si>
  <si>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</si>
  <si>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</si>
  <si>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</si>
  <si>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</si>
  <si>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</si>
  <si>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</si>
  <si>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</si>
  <si>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</si>
  <si>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</si>
  <si>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</si>
  <si>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</si>
  <si>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</si>
  <si>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</si>
  <si>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</si>
  <si>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</si>
  <si>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</si>
  <si>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</si>
  <si>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</si>
  <si>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</si>
  <si>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</si>
  <si>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</si>
  <si>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</si>
  <si>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</si>
  <si>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</si>
  <si>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</si>
  <si>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</si>
  <si>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</si>
  <si>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</si>
  <si>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</si>
  <si>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</si>
  <si>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</si>
  <si>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</si>
  <si>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</si>
  <si>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</si>
  <si>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</si>
  <si>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</si>
  <si>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</si>
  <si>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</si>
  <si>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</si>
  <si>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</si>
  <si>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</si>
  <si>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</si>
  <si>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</si>
  <si>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</si>
  <si>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</si>
  <si>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</si>
  <si>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</si>
  <si>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</si>
  <si>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</si>
  <si>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</si>
  <si>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</si>
  <si>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</si>
  <si>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</si>
  <si>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</si>
  <si>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</si>
  <si>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</si>
  <si>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</si>
  <si>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</si>
  <si>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</si>
  <si>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</si>
  <si>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</si>
  <si>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</si>
  <si>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</si>
  <si>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</si>
  <si>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</si>
  <si>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</si>
  <si>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</si>
  <si>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</si>
  <si>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</si>
  <si>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</si>
  <si>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</si>
  <si>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</si>
  <si>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</si>
  <si>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</si>
  <si>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</si>
  <si>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</si>
  <si>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</si>
  <si>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</si>
  <si>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</si>
  <si>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</si>
  <si>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</si>
  <si>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</si>
  <si>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</si>
  <si>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</si>
  <si>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</si>
  <si>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</si>
  <si>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</si>
  <si>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</si>
  <si>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</si>
  <si>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</si>
  <si>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</si>
  <si>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</si>
  <si>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</si>
  <si>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</si>
  <si>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</si>
  <si>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</si>
  <si>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</si>
  <si>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</si>
  <si>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</si>
  <si>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</si>
  <si>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</si>
  <si>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</si>
  <si>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</si>
  <si>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</si>
  <si>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</si>
  <si>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</si>
  <si>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</si>
  <si>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</si>
  <si>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</si>
  <si>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</si>
  <si>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</si>
  <si>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</si>
  <si>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</si>
  <si>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</si>
  <si>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</si>
  <si>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</si>
  <si>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</si>
  <si>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</si>
  <si>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</si>
  <si>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</si>
  <si>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</si>
  <si>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</si>
  <si>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</si>
  <si>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</si>
  <si>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</si>
  <si>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</si>
  <si>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</si>
  <si>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</si>
  <si>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</si>
  <si>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</si>
  <si>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</si>
  <si>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</si>
  <si>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</si>
  <si>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</si>
  <si>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</si>
  <si>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</si>
  <si>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</si>
  <si>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</si>
  <si>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</si>
  <si>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</si>
  <si>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</si>
  <si>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</si>
  <si>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</si>
  <si>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</si>
  <si>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</si>
  <si>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</si>
  <si>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</si>
  <si>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</si>
  <si>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</si>
  <si>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</si>
  <si>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</si>
  <si>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</si>
  <si>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</si>
  <si>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</si>
  <si>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</si>
  <si>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</si>
  <si>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</si>
  <si>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</si>
  <si>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</si>
  <si>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</si>
  <si>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</si>
  <si>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</si>
  <si>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</si>
  <si>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</si>
  <si>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</si>
  <si>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</si>
  <si>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</si>
  <si>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</si>
  <si>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</si>
  <si>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</si>
  <si>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</si>
  <si>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</si>
  <si>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</si>
  <si>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</si>
  <si>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</si>
  <si>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</si>
  <si>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</si>
  <si>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</si>
  <si>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</si>
  <si>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</si>
  <si>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</si>
  <si>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</si>
  <si>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</si>
  <si>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</si>
  <si>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</si>
  <si>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</si>
  <si>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</si>
  <si>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</si>
  <si>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</si>
  <si>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</si>
  <si>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</si>
  <si>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</si>
  <si>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</si>
  <si>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</si>
  <si>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</si>
  <si>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</si>
  <si>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</si>
  <si>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</si>
  <si>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</si>
  <si>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</si>
  <si>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</si>
  <si>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</si>
  <si>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</si>
  <si>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</si>
  <si>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</si>
  <si>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</si>
  <si>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</si>
  <si>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</si>
  <si>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</si>
  <si>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</si>
  <si>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</si>
  <si>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</si>
  <si>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</si>
  <si>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</si>
  <si>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</si>
  <si>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</si>
  <si>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</si>
  <si>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</si>
  <si>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</si>
  <si>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</si>
  <si>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</si>
  <si>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</si>
  <si>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</si>
  <si>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</si>
  <si>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</si>
  <si>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</si>
  <si>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</si>
  <si>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</si>
  <si>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</si>
  <si>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</si>
  <si>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</si>
  <si>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</si>
  <si>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</si>
  <si>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</si>
  <si>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</si>
  <si>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</si>
  <si>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</si>
  <si>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</si>
  <si>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</si>
  <si>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</si>
  <si>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</si>
  <si>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</si>
  <si>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</si>
  <si>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</si>
  <si>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</si>
  <si>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</si>
  <si>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</si>
  <si>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</si>
  <si>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</si>
  <si>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</si>
  <si>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</si>
  <si>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</si>
  <si>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</si>
  <si>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</si>
  <si>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</si>
  <si>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</si>
  <si>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</si>
  <si>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</si>
  <si>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</si>
  <si>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</si>
  <si>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</si>
  <si>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</si>
  <si>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</si>
  <si>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</si>
  <si>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</si>
  <si>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</si>
  <si>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</si>
  <si>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</si>
  <si>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</si>
  <si>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</si>
  <si>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</si>
  <si>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</si>
  <si>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</si>
  <si>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</si>
  <si>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</si>
  <si>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</si>
  <si>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</si>
  <si>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</si>
  <si>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</si>
  <si>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</si>
  <si>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</si>
  <si>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</si>
  <si>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</si>
  <si>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</si>
  <si>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</si>
  <si>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</si>
  <si>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</si>
  <si>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</si>
  <si>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</si>
  <si>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</si>
  <si>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</si>
  <si>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</si>
  <si>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</si>
  <si>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</si>
  <si>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</si>
  <si>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</si>
  <si>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</si>
  <si>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</si>
  <si>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</si>
  <si>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</si>
  <si>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</si>
  <si>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</si>
  <si>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</si>
  <si>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</si>
  <si>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</si>
  <si>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</si>
  <si>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</si>
  <si>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</si>
  <si>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</si>
  <si>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</si>
  <si>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</si>
  <si>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</si>
  <si>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</si>
  <si>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</si>
  <si>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</si>
  <si>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</si>
  <si>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</si>
  <si>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</si>
  <si>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</si>
  <si>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</si>
  <si>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</si>
  <si>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</si>
  <si>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</si>
  <si>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</si>
  <si>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</si>
  <si>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</si>
  <si>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</si>
  <si>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</si>
  <si>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</si>
  <si>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</si>
  <si>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</si>
  <si>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</si>
  <si>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</si>
  <si>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</si>
  <si>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</si>
  <si>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</si>
  <si>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</si>
  <si>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</si>
  <si>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</si>
  <si>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</si>
  <si>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</si>
  <si>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</si>
  <si>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</si>
  <si>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</si>
  <si>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</si>
  <si>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</si>
  <si>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</si>
  <si>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</si>
  <si>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</si>
  <si>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</si>
  <si>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</si>
  <si>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</si>
  <si>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</si>
  <si>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</si>
  <si>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</si>
  <si>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</si>
  <si>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</si>
  <si>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</si>
  <si>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</si>
  <si>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</si>
  <si>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</si>
  <si>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</si>
  <si>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</si>
  <si>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</si>
  <si>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</si>
  <si>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</si>
  <si>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</si>
  <si>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</si>
  <si>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</si>
  <si>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</si>
  <si>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</si>
  <si>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</si>
  <si>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</si>
  <si>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</si>
  <si>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</si>
  <si>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</si>
  <si>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</si>
  <si>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</si>
  <si>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</si>
  <si>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</si>
  <si>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</si>
  <si>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</si>
  <si>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</si>
  <si>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</si>
  <si>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</si>
  <si>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</si>
  <si>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</si>
  <si>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</si>
  <si>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</si>
  <si>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</si>
  <si>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</si>
  <si>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</si>
  <si>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</si>
  <si>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</si>
  <si>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</si>
  <si>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</si>
  <si>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</si>
  <si>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</si>
  <si>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</si>
  <si>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</si>
  <si>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</si>
  <si>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</si>
  <si>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</si>
  <si>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</si>
  <si>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</si>
  <si>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</si>
  <si>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</si>
  <si>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</si>
  <si>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</si>
  <si>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</si>
  <si>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</si>
  <si>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</si>
  <si>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</si>
  <si>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</si>
  <si>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</si>
  <si>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</si>
  <si>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</si>
  <si>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</si>
  <si>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</si>
  <si>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</si>
  <si>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</si>
  <si>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</si>
  <si>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</si>
  <si>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</si>
  <si>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</si>
  <si>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</si>
  <si>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</si>
  <si>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</si>
  <si>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</si>
  <si>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</si>
  <si>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</si>
  <si>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</si>
  <si>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</si>
  <si>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</si>
  <si>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</si>
  <si>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</si>
  <si>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</si>
  <si>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</si>
  <si>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</si>
  <si>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</si>
  <si>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</si>
  <si>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</si>
  <si>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</si>
  <si>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</si>
  <si>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</si>
  <si>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</si>
  <si>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</si>
  <si>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</si>
  <si>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</si>
  <si>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</si>
  <si>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</si>
  <si>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</si>
  <si>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</si>
  <si>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</si>
  <si>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</si>
  <si>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</si>
  <si>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</si>
  <si>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</si>
  <si>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</si>
  <si>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</si>
  <si>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</si>
  <si>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</si>
  <si>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</si>
  <si>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</si>
  <si>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</si>
  <si>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</si>
  <si>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</si>
  <si>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</si>
  <si>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</si>
  <si>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</si>
  <si>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</si>
  <si>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</si>
  <si>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</si>
  <si>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</si>
  <si>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</si>
  <si>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</si>
  <si>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</si>
  <si>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</si>
  <si>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</si>
  <si>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</si>
  <si>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</si>
  <si>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</si>
  <si>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</si>
  <si>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</si>
  <si>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</si>
  <si>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</si>
  <si>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</si>
  <si>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</si>
  <si>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</si>
  <si>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</si>
  <si>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</si>
  <si>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</si>
  <si>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</si>
  <si>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</si>
  <si>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</si>
  <si>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</si>
  <si>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</si>
  <si>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</si>
  <si>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</si>
  <si>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</si>
  <si>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</si>
  <si>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</si>
  <si>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</si>
  <si>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</si>
  <si>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</si>
  <si>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</si>
  <si>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</si>
  <si>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</si>
  <si>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</si>
  <si>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</si>
  <si>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</si>
  <si>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</si>
  <si>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</si>
  <si>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</si>
  <si>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</si>
  <si>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</si>
  <si>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</si>
  <si>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</si>
  <si>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</si>
  <si>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</si>
  <si>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</si>
  <si>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</si>
  <si>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</si>
  <si>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</si>
  <si>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</si>
  <si>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</si>
  <si>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</si>
  <si>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</si>
  <si>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</si>
  <si>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</si>
  <si>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</si>
  <si>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</si>
  <si>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</si>
  <si>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</si>
  <si>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</si>
  <si>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</si>
  <si>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</si>
  <si>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</si>
  <si>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</si>
  <si>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</si>
  <si>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</si>
  <si>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</si>
  <si>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</si>
  <si>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</si>
  <si>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</si>
  <si>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</si>
  <si>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</si>
  <si>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</si>
  <si>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</si>
  <si>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</si>
  <si>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</si>
  <si>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</si>
  <si>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</si>
  <si>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</si>
  <si>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</si>
  <si>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</si>
  <si>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</si>
  <si>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</si>
  <si>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</si>
  <si>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</si>
  <si>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</si>
  <si>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</si>
  <si>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</si>
  <si>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</si>
  <si>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</si>
  <si>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</si>
  <si>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</si>
  <si>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</si>
  <si>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</si>
  <si>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</si>
  <si>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</si>
  <si>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</si>
  <si>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</si>
  <si>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</si>
  <si>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</si>
  <si>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</si>
  <si>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</si>
  <si>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</si>
  <si>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</si>
  <si>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</si>
  <si>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</si>
  <si>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</si>
  <si>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</si>
  <si>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</si>
  <si>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</si>
  <si>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</si>
  <si>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</si>
  <si>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</si>
  <si>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</si>
  <si>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</si>
  <si>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</si>
  <si>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</si>
  <si>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</si>
  <si>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</si>
  <si>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</si>
  <si>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</si>
  <si>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</si>
  <si>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</si>
  <si>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</si>
  <si>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</si>
  <si>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</si>
  <si>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</si>
  <si>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</si>
  <si>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</si>
  <si>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</si>
  <si>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</si>
  <si>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</si>
  <si>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</si>
  <si>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</si>
  <si>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</si>
  <si>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</si>
  <si>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</si>
  <si>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</si>
  <si>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</si>
  <si>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</si>
  <si>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</si>
  <si>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</si>
  <si>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</si>
  <si>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</si>
  <si>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</si>
  <si>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</si>
  <si>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</si>
  <si>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</si>
  <si>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</si>
  <si>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</si>
  <si>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</si>
  <si>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</si>
  <si>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</si>
  <si>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</si>
  <si>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</si>
  <si>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</si>
  <si>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</si>
  <si>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</si>
  <si>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</si>
  <si>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</si>
  <si>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</si>
  <si>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</si>
  <si>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</si>
  <si>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</si>
  <si>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</si>
  <si>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</si>
  <si>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</si>
  <si>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</si>
  <si>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</si>
  <si>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</si>
  <si>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</si>
  <si>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</si>
  <si>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</si>
  <si>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</si>
  <si>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</si>
  <si>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</si>
  <si>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</si>
  <si>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</si>
  <si>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</si>
  <si>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</si>
  <si>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</si>
  <si>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</si>
  <si>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</si>
  <si>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</si>
  <si>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</si>
  <si>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</si>
  <si>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</si>
  <si>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</si>
  <si>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</si>
  <si>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</si>
  <si>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</si>
  <si>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</si>
  <si>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</si>
  <si>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</si>
  <si>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</si>
  <si>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</si>
  <si>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</si>
  <si>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</si>
  <si>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</si>
  <si>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</si>
  <si>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</si>
  <si>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</si>
  <si>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</si>
  <si>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</si>
  <si>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</si>
  <si>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</si>
  <si>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</si>
  <si>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</si>
  <si>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</si>
  <si>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</si>
  <si>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</si>
  <si>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</si>
  <si>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</si>
  <si>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</si>
  <si>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</si>
  <si>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</si>
  <si>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</si>
  <si>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</si>
  <si>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</si>
  <si>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</si>
  <si>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</si>
  <si>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</si>
  <si>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</si>
  <si>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</si>
  <si>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</si>
  <si>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</si>
  <si>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</si>
  <si>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</si>
  <si>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</si>
  <si>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</si>
  <si>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</si>
  <si>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</si>
  <si>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</si>
  <si>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</si>
  <si>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</si>
  <si>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</si>
  <si>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</si>
  <si>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</si>
  <si>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</si>
  <si>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</si>
  <si>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</si>
  <si>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</si>
  <si>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</si>
  <si>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</si>
  <si>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</si>
  <si>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</si>
  <si>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</si>
  <si>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</si>
  <si>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</si>
  <si>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</si>
  <si>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</si>
  <si>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</si>
  <si>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</si>
  <si>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</si>
  <si>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</si>
  <si>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</si>
  <si>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</si>
  <si>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</si>
  <si>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</si>
  <si>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</si>
  <si>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</si>
  <si>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</si>
  <si>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</si>
  <si>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</si>
  <si>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</si>
  <si>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</si>
  <si>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</si>
  <si>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</si>
  <si>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</si>
  <si>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</si>
  <si>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</si>
  <si>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</si>
  <si>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</si>
  <si>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</si>
  <si>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</si>
  <si>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</si>
  <si>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</si>
  <si>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</si>
  <si>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</si>
  <si>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</si>
  <si>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</si>
  <si>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</si>
  <si>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</si>
  <si>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</si>
  <si>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</si>
  <si>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</si>
  <si>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</si>
  <si>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</si>
  <si>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</si>
  <si>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</si>
  <si>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</si>
  <si>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</si>
  <si>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</si>
  <si>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</si>
  <si>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</si>
  <si>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</si>
  <si>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</si>
  <si>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</si>
  <si>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</si>
  <si>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</si>
  <si>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</si>
  <si>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</si>
  <si>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</si>
  <si>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</si>
  <si>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</si>
  <si>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</si>
  <si>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</si>
  <si>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</si>
  <si>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</si>
  <si>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</si>
  <si>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</si>
  <si>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</si>
  <si>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</si>
  <si>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</si>
  <si>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</si>
  <si>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</si>
  <si>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</si>
  <si>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</si>
  <si>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</si>
  <si>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</si>
  <si>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</si>
  <si>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</si>
  <si>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</si>
  <si>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</si>
  <si>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</si>
  <si>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</si>
  <si>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</si>
  <si>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</si>
  <si>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</si>
  <si>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</si>
  <si>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</si>
  <si>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</si>
  <si>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</si>
  <si>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</si>
  <si>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</si>
  <si>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</si>
  <si>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</si>
  <si>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</si>
  <si>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</si>
  <si>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</si>
  <si>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</si>
  <si>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</si>
  <si>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</si>
  <si>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</si>
  <si>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</si>
  <si>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</si>
  <si>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</si>
  <si>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</si>
  <si>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</si>
  <si>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</si>
  <si>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</si>
  <si>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</si>
  <si>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</si>
  <si>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</si>
  <si>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</si>
  <si>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</si>
  <si>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</si>
  <si>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</si>
  <si>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</si>
  <si>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</si>
  <si>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</si>
  <si>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</si>
  <si>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</si>
  <si>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</si>
  <si>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</si>
  <si>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</si>
  <si>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</si>
  <si>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</si>
  <si>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</si>
  <si>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</si>
  <si>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</si>
  <si>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</si>
  <si>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</si>
  <si>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</si>
  <si>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</si>
  <si>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</si>
  <si>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</si>
  <si>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</si>
  <si>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</si>
  <si>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</si>
  <si>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</si>
  <si>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</si>
  <si>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</si>
  <si>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</si>
  <si>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</si>
  <si>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</si>
  <si>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</si>
  <si>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</si>
  <si>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</si>
  <si>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</si>
  <si>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</si>
  <si>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</si>
  <si>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</si>
  <si>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</si>
  <si>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</si>
  <si>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</si>
  <si>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</si>
  <si>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</si>
  <si>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</si>
  <si>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</si>
  <si>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</si>
  <si>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</si>
  <si>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</si>
  <si>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</si>
  <si>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</si>
  <si>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</si>
  <si>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</si>
  <si>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</si>
  <si>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</si>
  <si>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</si>
  <si>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</si>
  <si>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</si>
  <si>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</si>
  <si>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</si>
  <si>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</si>
  <si>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</si>
  <si>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</si>
  <si>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</si>
  <si>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</si>
  <si>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</si>
  <si>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</si>
  <si>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</si>
  <si>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</si>
  <si>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</si>
  <si>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</si>
  <si>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</si>
  <si>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</si>
  <si>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</si>
  <si>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</si>
  <si>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</si>
  <si>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</si>
  <si>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</si>
  <si>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</si>
  <si>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</si>
  <si>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</si>
  <si>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</si>
  <si>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</si>
  <si>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</si>
  <si>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</si>
  <si>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</si>
  <si>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</si>
  <si>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</si>
  <si>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</si>
  <si>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</si>
  <si>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</si>
  <si>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</si>
  <si>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</si>
  <si>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</si>
  <si>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</si>
  <si>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</si>
  <si>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</si>
  <si>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</si>
  <si>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</si>
  <si>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</si>
  <si>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</si>
  <si>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</si>
  <si>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</si>
  <si>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</si>
  <si>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</si>
  <si>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</si>
  <si>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</si>
  <si>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</si>
  <si>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</si>
  <si>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</si>
  <si>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</si>
  <si>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</si>
  <si>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</si>
  <si>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</si>
  <si>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</si>
  <si>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</si>
  <si>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</si>
  <si>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</si>
  <si>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</si>
  <si>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</si>
  <si>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</si>
  <si>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</si>
  <si>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</si>
  <si>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</si>
  <si>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</si>
  <si>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</si>
  <si>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</si>
  <si>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</si>
  <si>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</si>
  <si>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</si>
  <si>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</si>
  <si>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</si>
  <si>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</si>
  <si>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</si>
  <si>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</si>
  <si>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</si>
  <si>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</si>
  <si>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</si>
  <si>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</si>
  <si>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</si>
  <si>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</si>
  <si>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</si>
  <si>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</si>
  <si>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</si>
  <si>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</si>
  <si>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</si>
  <si>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</si>
  <si>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</si>
  <si>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</si>
  <si>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</si>
  <si>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</si>
  <si>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</si>
  <si>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</si>
  <si>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</si>
  <si>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</si>
  <si>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</si>
  <si>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</si>
  <si>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</si>
  <si>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</si>
  <si>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</si>
  <si>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</si>
  <si>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</si>
  <si>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</si>
  <si>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</si>
  <si>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</si>
  <si>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</si>
  <si>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</si>
  <si>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</si>
  <si>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</si>
  <si>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</si>
  <si>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</si>
  <si>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</si>
  <si>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</si>
  <si>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</si>
  <si>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</si>
  <si>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</si>
  <si>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</si>
  <si>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</si>
  <si>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</si>
  <si>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</si>
  <si>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</si>
  <si>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</si>
  <si>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</si>
  <si>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</si>
  <si>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</si>
  <si>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</si>
  <si>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</si>
  <si>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</si>
  <si>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</si>
  <si>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</si>
  <si>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</si>
  <si>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</si>
  <si>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</si>
  <si>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</si>
  <si>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</si>
  <si>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</si>
  <si>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</si>
  <si>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</si>
  <si>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</si>
  <si>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</si>
  <si>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</si>
  <si>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</si>
  <si>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</si>
  <si>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</si>
  <si>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</si>
  <si>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</si>
  <si>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</si>
  <si>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</si>
  <si>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</si>
  <si>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</si>
  <si>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</si>
  <si>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</si>
  <si>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</si>
  <si>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</si>
  <si>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</si>
  <si>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</si>
  <si>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</si>
  <si>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</si>
  <si>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</si>
  <si>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</si>
  <si>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</si>
  <si>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</si>
  <si>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</si>
  <si>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</si>
  <si>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</si>
  <si>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</si>
  <si>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</si>
  <si>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</si>
  <si>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</si>
  <si>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</si>
  <si>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</si>
  <si>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</si>
  <si>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</si>
  <si>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</si>
  <si>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</si>
  <si>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</si>
  <si>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</si>
  <si>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</si>
  <si>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</si>
  <si>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</si>
  <si>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</si>
  <si>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</si>
  <si>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</si>
  <si>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</si>
  <si>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</si>
  <si>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</si>
  <si>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</si>
  <si>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</si>
  <si>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</si>
  <si>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</si>
  <si>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</si>
  <si>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</si>
  <si>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</si>
  <si>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</si>
  <si>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</si>
  <si>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</si>
  <si>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</si>
  <si>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</si>
  <si>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</si>
  <si>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</si>
  <si>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</si>
  <si>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</si>
  <si>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</si>
  <si>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</si>
  <si>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</si>
  <si>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</si>
  <si>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</si>
  <si>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</si>
  <si>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</si>
  <si>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</si>
  <si>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</si>
  <si>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</si>
  <si>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</si>
  <si>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</si>
  <si>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</si>
  <si>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</si>
  <si>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</si>
  <si>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</si>
  <si>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</si>
  <si>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</si>
  <si>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</si>
  <si>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</si>
  <si>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</si>
  <si>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</si>
  <si>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</si>
  <si>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</si>
  <si>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</si>
  <si>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</si>
  <si>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</si>
  <si>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</si>
  <si>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</si>
  <si>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</si>
  <si>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</si>
  <si>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</si>
  <si>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</si>
  <si>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</si>
  <si>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</si>
  <si>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</si>
  <si>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</si>
  <si>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</si>
  <si>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</si>
  <si>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</si>
  <si>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</si>
  <si>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</si>
  <si>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</si>
  <si>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</si>
  <si>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</si>
  <si>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</si>
  <si>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</si>
  <si>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</si>
  <si>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</si>
  <si>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</si>
  <si>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</si>
  <si>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</si>
  <si>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</si>
  <si>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</si>
  <si>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</si>
  <si>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</si>
  <si>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</si>
  <si>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</si>
  <si>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</si>
  <si>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</si>
  <si>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</si>
  <si>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</si>
  <si>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</si>
  <si>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</si>
  <si>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</si>
  <si>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</si>
  <si>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</si>
  <si>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</si>
  <si>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</si>
  <si>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</si>
  <si>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</si>
  <si>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</si>
  <si>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</si>
  <si>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</si>
  <si>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</si>
  <si>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</si>
  <si>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</si>
  <si>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</si>
  <si>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</si>
  <si>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</si>
  <si>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</si>
  <si>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</si>
  <si>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</si>
  <si>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</si>
  <si>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</si>
  <si>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</si>
  <si>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</si>
  <si>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</si>
  <si>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</si>
  <si>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</si>
  <si>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</si>
  <si>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</si>
  <si>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</si>
  <si>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</si>
  <si>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</si>
  <si>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</si>
  <si>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</si>
  <si>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</si>
  <si>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</si>
  <si>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</si>
  <si>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</si>
  <si>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</si>
  <si>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</si>
  <si>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</si>
  <si>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</si>
  <si>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</si>
  <si>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</si>
  <si>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</si>
  <si>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</si>
  <si>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</si>
  <si>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</si>
  <si>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</si>
  <si>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</si>
  <si>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</si>
  <si>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</si>
  <si>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</si>
  <si>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</si>
  <si>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</si>
  <si>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</si>
  <si>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</si>
  <si>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</si>
  <si>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</si>
  <si>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</si>
  <si>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</si>
  <si>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</si>
  <si>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</si>
  <si>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</si>
  <si>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</si>
  <si>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</si>
  <si>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</si>
  <si>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</si>
  <si>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</si>
  <si>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</si>
  <si>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</si>
  <si>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</si>
  <si>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</si>
  <si>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</si>
  <si>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</si>
  <si>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</si>
  <si>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</si>
  <si>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</si>
  <si>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</si>
  <si>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</si>
  <si>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</si>
  <si>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</si>
  <si>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</si>
  <si>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</si>
  <si>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</si>
  <si>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</si>
  <si>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</si>
  <si>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</si>
  <si>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</si>
  <si>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</si>
  <si>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</si>
  <si>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</si>
  <si>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</si>
  <si>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</si>
  <si>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</si>
  <si>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</si>
  <si>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</si>
  <si>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</si>
  <si>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</si>
  <si>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</si>
  <si>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</si>
  <si>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</si>
  <si>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</si>
  <si>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</si>
  <si>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</si>
  <si>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</si>
  <si>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</si>
  <si>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</si>
  <si>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</si>
  <si>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</si>
  <si>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</si>
  <si>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</si>
  <si>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</si>
  <si>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</si>
  <si>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</si>
  <si>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</si>
  <si>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</si>
  <si>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</si>
  <si>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</si>
  <si>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</si>
  <si>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</si>
  <si>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</si>
  <si>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</si>
  <si>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</si>
  <si>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</si>
  <si>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</si>
  <si>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</si>
  <si>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</si>
  <si>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</si>
  <si>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</si>
  <si>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</si>
  <si>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</si>
  <si>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</si>
  <si>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</si>
  <si>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</si>
  <si>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</si>
  <si>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</si>
  <si>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</si>
  <si>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</si>
  <si>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</si>
  <si>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</si>
  <si>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</si>
  <si>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</si>
  <si>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</si>
  <si>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</si>
  <si>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</si>
  <si>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</si>
  <si>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</si>
  <si>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</si>
  <si>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</si>
  <si>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</si>
  <si>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</si>
  <si>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</si>
  <si>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</si>
  <si>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</si>
  <si>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</si>
  <si>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</si>
  <si>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</si>
  <si>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</si>
  <si>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</si>
  <si>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</si>
  <si>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</si>
  <si>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</si>
  <si>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</si>
  <si>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</si>
  <si>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</si>
  <si>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</si>
  <si>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</si>
  <si>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</si>
  <si>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</si>
  <si>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</si>
  <si>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</si>
  <si>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</si>
  <si>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</si>
  <si>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</si>
  <si>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</si>
  <si>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</si>
  <si>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</si>
  <si>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</si>
  <si>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</si>
  <si>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</si>
  <si>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</si>
  <si>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</si>
  <si>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</si>
  <si>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</si>
  <si>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</si>
  <si>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</si>
  <si>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</si>
  <si>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</si>
  <si>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</si>
  <si>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</si>
  <si>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</si>
  <si>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</si>
  <si>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</si>
  <si>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</si>
  <si>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</si>
  <si>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</si>
  <si>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</si>
  <si>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</si>
  <si>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</si>
  <si>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</si>
  <si>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</si>
  <si>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</si>
  <si>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</si>
  <si>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</si>
  <si>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</si>
  <si>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</si>
  <si>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</si>
  <si>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</si>
  <si>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</si>
  <si>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</si>
  <si>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</si>
  <si>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</si>
  <si>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</si>
  <si>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</si>
  <si>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</si>
  <si>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</si>
  <si>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</si>
  <si>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</si>
  <si>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</si>
  <si>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</si>
  <si>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</si>
  <si>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</si>
  <si>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</si>
  <si>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</si>
  <si>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</si>
  <si>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</si>
  <si>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</si>
  <si>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</si>
  <si>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</si>
  <si>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</si>
  <si>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</si>
  <si>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</si>
  <si>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</si>
  <si>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</si>
  <si>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</si>
  <si>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</si>
  <si>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</si>
  <si>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</si>
  <si>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</si>
  <si>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</si>
  <si>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</si>
  <si>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</si>
  <si>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</si>
  <si>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</si>
  <si>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</si>
  <si>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</si>
  <si>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</si>
  <si>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</si>
  <si>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</si>
  <si>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</si>
  <si>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</si>
  <si>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</si>
  <si>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</si>
  <si>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</si>
  <si>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</si>
  <si>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</si>
  <si>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</si>
  <si>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</si>
  <si>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</si>
  <si>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</si>
  <si>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</si>
  <si>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</si>
  <si>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</si>
  <si>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</si>
  <si>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</si>
  <si>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</si>
  <si>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</si>
  <si>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</si>
  <si>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</si>
  <si>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</si>
  <si>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</si>
  <si>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</si>
  <si>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</si>
  <si>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</si>
  <si>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</si>
  <si>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</si>
  <si>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</si>
  <si>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</si>
  <si>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</si>
  <si>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</si>
  <si>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</si>
  <si>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</si>
  <si>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</si>
  <si>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</si>
  <si>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</si>
  <si>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</si>
  <si>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</si>
  <si>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</si>
  <si>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</si>
  <si>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</si>
  <si>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</si>
  <si>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</si>
  <si>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</si>
  <si>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</si>
  <si>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</si>
  <si>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</si>
  <si>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</si>
  <si>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</si>
  <si>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</si>
  <si>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</si>
  <si>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</si>
  <si>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</si>
  <si>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</si>
  <si>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</si>
  <si>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</si>
  <si>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</si>
  <si>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</si>
  <si>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</si>
  <si>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</si>
  <si>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</si>
  <si>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</si>
  <si>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</si>
  <si>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</si>
  <si>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</si>
  <si>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</si>
  <si>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</si>
  <si>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</si>
  <si>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</si>
  <si>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</si>
  <si>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</si>
  <si>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</si>
  <si>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</si>
  <si>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</si>
  <si>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</si>
  <si>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</si>
  <si>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</si>
  <si>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</si>
  <si>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</si>
  <si>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</si>
  <si>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</si>
  <si>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</si>
  <si>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</si>
  <si>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</si>
  <si>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</si>
  <si>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</si>
  <si>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</si>
  <si>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</si>
  <si>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</si>
  <si>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</si>
  <si>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</si>
  <si>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</si>
  <si>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</si>
  <si>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</si>
  <si>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</si>
  <si>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</si>
  <si>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</si>
  <si>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</si>
  <si>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</si>
  <si>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</si>
  <si>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</si>
  <si>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</si>
  <si>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</si>
  <si>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</si>
  <si>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</si>
  <si>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</si>
  <si>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</si>
  <si>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</si>
  <si>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</si>
  <si>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</si>
  <si>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</si>
  <si>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</si>
  <si>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</si>
  <si>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</si>
  <si>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</si>
  <si>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</si>
  <si>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</si>
  <si>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</si>
  <si>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</si>
  <si>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</si>
  <si>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</si>
  <si>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</si>
  <si>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</si>
  <si>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</si>
  <si>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</si>
  <si>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</si>
  <si>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</si>
  <si>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</si>
  <si>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</si>
  <si>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</si>
  <si>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</si>
  <si>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</si>
  <si>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</si>
  <si>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</si>
  <si>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</si>
  <si>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</si>
  <si>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</si>
  <si>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</si>
  <si>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</si>
  <si>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</si>
  <si>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</si>
  <si>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</si>
  <si>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</si>
  <si>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</si>
  <si>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</si>
  <si>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</si>
  <si>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</si>
  <si>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</si>
  <si>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</si>
  <si>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</si>
  <si>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</si>
  <si>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</si>
  <si>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</si>
  <si>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</si>
  <si>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</si>
  <si>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</si>
  <si>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</si>
  <si>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</si>
  <si>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</si>
  <si>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</si>
  <si>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</si>
  <si>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</si>
  <si>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</si>
  <si>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</si>
  <si>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</si>
  <si>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</si>
  <si>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</si>
  <si>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</si>
  <si>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</si>
  <si>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</si>
  <si>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</si>
  <si>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</si>
  <si>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</si>
  <si>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</si>
  <si>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</si>
  <si>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</si>
  <si>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</si>
  <si>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</si>
  <si>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</si>
  <si>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</si>
  <si>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</si>
  <si>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</si>
  <si>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</si>
  <si>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</si>
  <si>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</si>
  <si>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</si>
  <si>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</si>
  <si>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</si>
  <si>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</si>
  <si>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</si>
  <si>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</si>
  <si>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</si>
  <si>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</si>
  <si>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</si>
  <si>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</si>
  <si>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</si>
  <si>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</si>
  <si>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</si>
  <si>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</si>
  <si>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</si>
  <si>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</si>
  <si>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</si>
  <si>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</si>
  <si>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</si>
  <si>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</si>
  <si>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</si>
  <si>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</si>
  <si>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</si>
  <si>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</si>
  <si>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</si>
  <si>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</si>
  <si>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</si>
  <si>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</si>
  <si>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</si>
  <si>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</si>
  <si>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</si>
  <si>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</si>
  <si>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</si>
  <si>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</si>
  <si>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</si>
  <si>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</si>
  <si>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</si>
  <si>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</si>
  <si>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</si>
  <si>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</si>
  <si>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</si>
  <si>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</si>
  <si>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</si>
  <si>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</si>
  <si>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</si>
  <si>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</si>
  <si>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</si>
  <si>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</si>
  <si>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</si>
  <si>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</si>
  <si>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</si>
  <si>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</si>
  <si>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</si>
  <si>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</si>
  <si>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</si>
  <si>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</si>
  <si>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</si>
  <si>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</si>
  <si>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</si>
  <si>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</si>
  <si>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</si>
  <si>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</si>
  <si>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</si>
  <si>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</si>
  <si>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</si>
  <si>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</si>
  <si>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</si>
  <si>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</si>
  <si>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</si>
  <si>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</si>
  <si>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</si>
  <si>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</si>
  <si>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</si>
  <si>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</si>
  <si>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</si>
  <si>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</si>
  <si>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</si>
  <si>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</si>
  <si>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</si>
  <si>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</si>
  <si>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</si>
  <si>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</si>
  <si>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</si>
  <si>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</si>
  <si>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</si>
  <si>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</si>
  <si>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</si>
  <si>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</si>
  <si>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</si>
  <si>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</si>
  <si>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</si>
  <si>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</si>
  <si>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</si>
  <si>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</si>
  <si>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</si>
  <si>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</si>
  <si>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</si>
  <si>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</si>
  <si>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</si>
  <si>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</si>
  <si>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</si>
  <si>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</si>
  <si>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</si>
  <si>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</si>
  <si>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</si>
  <si>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</si>
  <si>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</si>
  <si>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</si>
  <si>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</si>
  <si>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</si>
  <si>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</si>
  <si>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</si>
  <si>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</si>
  <si>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</si>
  <si>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</si>
  <si>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</si>
  <si>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</si>
  <si>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</si>
  <si>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</si>
  <si>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</si>
  <si>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</si>
  <si>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</si>
  <si>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</si>
  <si>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</si>
  <si>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</si>
  <si>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</si>
  <si>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</si>
  <si>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</si>
  <si>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</si>
  <si>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</si>
  <si>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</si>
  <si>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</si>
  <si>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</si>
  <si>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</si>
  <si>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</si>
  <si>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</si>
  <si>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</si>
  <si>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</si>
  <si>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</si>
  <si>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</si>
  <si>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</si>
  <si>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</si>
  <si>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</si>
  <si>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</si>
  <si>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</si>
  <si>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</si>
  <si>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</si>
  <si>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</si>
  <si>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</si>
  <si>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</si>
  <si>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</si>
  <si>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</si>
  <si>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</si>
  <si>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</si>
  <si>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</si>
  <si>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</si>
  <si>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</si>
  <si>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</si>
  <si>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</si>
  <si>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</si>
  <si>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</si>
  <si>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</si>
  <si>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</si>
  <si>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</si>
  <si>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</si>
  <si>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</si>
  <si>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</si>
  <si>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</si>
  <si>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</si>
  <si>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</si>
  <si>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</si>
  <si>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</si>
  <si>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</si>
  <si>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</si>
  <si>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</si>
  <si>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</si>
  <si>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</si>
  <si>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PCM-20251204-00000328</t>
  </si>
  <si>
    <t>EM team need 15 min</t>
  </si>
  <si>
    <t xml:space="preserve"> PCM-20250215-00000830 </t>
  </si>
  <si>
    <t>LTE site still down and  site located in aramco area access issue need special permission</t>
  </si>
  <si>
    <t>PCM-20251203-00002043</t>
  </si>
  <si>
    <t>sdy0163</t>
  </si>
  <si>
    <t xml:space="preserve">site was has access night issue located at USF /EM TEAM NEED 120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</si>
  <si>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</si>
  <si>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</si>
  <si>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</si>
  <si>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</si>
  <si>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</si>
  <si>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</si>
  <si>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</si>
  <si>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</si>
  <si>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PCM-20251204-00000329</t>
  </si>
  <si>
    <t>EM team on the way: ETA 20 min</t>
  </si>
  <si>
    <t>PCM-20251204-00000317</t>
  </si>
  <si>
    <t xml:space="preserve">ETA 130 MIN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</si>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</sst>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5" totalsRowShown="0" headerRowDxfId="172" dataDxfId="171" headerRowBorderDxfId="169" tableBorderDxfId="170" totalsRowBorderDxfId="168">
  <autoFilter ref="A1:L2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5" dataDxfId="154" headerRowBorderDxfId="152" tableBorderDxfId="153" totalsRowBorderDxfId="151">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6" totalsRowShown="0" headerRowDxfId="62" dataDxfId="61" headerRowBorderDxfId="59" tableBorderDxfId="60">
  <autoFilter ref="A1:L9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08" totalsRowShown="0" headerRowDxfId="46" dataDxfId="45" headerRowBorderDxfId="43" tableBorderDxfId="44" totalsRowBorderDxfId="42">
  <autoFilter ref="A1:L2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29" dataDxfId="28" headerRowBorderDxfId="26" tableBorderDxfId="27">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9" totalsRowShown="0" headerRowDxfId="13" tableBorderDxfId="12">
  <autoFilter ref="A1:L42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5"/>
  <sheetViews>
    <sheetView workbookViewId="0">
      <selection activeCell="D7" sqref="D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332.26312233796489</v>
      </c>
      <c r="H2" s="73">
        <v>45662.943402777775</v>
      </c>
      <c r="I2" s="56" t="str">
        <f>IFERROR(VLOOKUP(D2,DB!A:F,6,0),"")</f>
        <v>Generator-SG</v>
      </c>
      <c r="J2" s="56" t="str">
        <f>IFERROR(VLOOKUP(D2,DB!A:G,7,0),"")</f>
        <v>Dead</v>
      </c>
      <c r="K2" s="64" t="s">
        <v>39107</v>
      </c>
      <c r="L2" s="62" t="str">
        <f>IFERROR(VLOOKUP(D2,DB!A:I,9,0),"")</f>
        <v>Latis</v>
      </c>
    </row>
    <row r="3" spans="1:15" ht="15" customHeight="1">
      <c r="A3" s="129"/>
      <c r="B3" s="128" t="str">
        <f>IFERROR(VLOOKUP(D3,DB!A:K,11,0),"")</f>
        <v/>
      </c>
      <c r="C3" s="128"/>
      <c r="D3" s="56"/>
      <c r="E3" s="127"/>
      <c r="F3" s="126"/>
      <c r="G3" s="125">
        <f ca="1">IFERROR(NOW()-F3,"-")</f>
        <v>45995.211548263891</v>
      </c>
      <c r="H3" s="126"/>
      <c r="I3" s="128" t="str">
        <f>IFERROR(VLOOKUP(D3,DB!A:F,6,0),"")</f>
        <v/>
      </c>
      <c r="J3" s="128" t="str">
        <f>IFERROR(VLOOKUP(D3,DB!A:G,7,0),"")</f>
        <v/>
      </c>
      <c r="K3" s="124"/>
      <c r="L3" s="123" t="str">
        <f>IFERROR(VLOOKUP(D3,DB!A:I,9,0),"")</f>
        <v/>
      </c>
    </row>
    <row r="4" spans="1:15" ht="15" customHeight="1">
      <c r="A4" s="129"/>
      <c r="B4" s="128" t="str">
        <f>IFERROR(VLOOKUP(D4,DB!A:K,11,0),"")</f>
        <v/>
      </c>
      <c r="C4" s="128"/>
      <c r="D4" s="56"/>
      <c r="E4" s="127"/>
      <c r="F4" s="126"/>
      <c r="G4" s="125">
        <f ca="1">IFERROR(NOW()-F4,"-")</f>
        <v>45995.211548263891</v>
      </c>
      <c r="H4" s="126"/>
      <c r="I4" s="128" t="str">
        <f>IFERROR(VLOOKUP(D4,DB!A:F,6,0),"")</f>
        <v/>
      </c>
      <c r="J4" s="128" t="str">
        <f>IFERROR(VLOOKUP(D4,DB!A:G,7,0),"")</f>
        <v/>
      </c>
      <c r="K4" s="124"/>
      <c r="L4" s="123" t="str">
        <f>IFERROR(VLOOKUP(D4,DB!A:I,9,0),"")</f>
        <v/>
      </c>
    </row>
    <row r="5" spans="1:15" ht="15" customHeight="1">
      <c r="A5" s="129"/>
      <c r="B5" s="128" t="str">
        <f>IFERROR(VLOOKUP(D5,DB!A:K,11,0),"")</f>
        <v/>
      </c>
      <c r="C5" s="128"/>
      <c r="D5" s="56"/>
      <c r="E5" s="127"/>
      <c r="F5" s="126"/>
      <c r="G5" s="125">
        <f ca="1">IFERROR(NOW()-F5,"-")</f>
        <v>45995.211548263891</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45995.211548263891</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45995.211548263891</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45995.211548263891</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45995.211548263891</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45995.211548263891</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45995.211548263891</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45995.211548263891</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45995.211548263891</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45995.211548263891</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45995.211548263891</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45995.211548263891</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45995.211548263891</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45995.211548263891</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45995.211548263891</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45995.211548263891</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45995.211548263891</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45995.211548263891</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45995.211548263891</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45995.211548263891</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45995.211548263891</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45995.211548263891</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45995.211548263891</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45995.211548263891</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45995.211548263891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45995.211548263891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45995.211548263891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45995.211548263891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45995.211548263891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45995.211548263891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45995.211548263891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45995.211548263891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45995.211548263891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45995.211548263891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45995.211548263891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45995.211548263891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45995.211548263891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45995.211548263891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45995.211548263891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45995.211548263891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45995.211548263891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45995.211548263891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45995.211548263891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45995.211548263891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45995.211548263891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45995.211548263891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45995.211548263891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45995.211548263891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45995.211548263891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45995.211548263891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45995.211548263891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45995.211548263891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45995.211548263891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45995.211548263891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45995.211548263891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45995.211548263891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45995.211548263891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45995.211548263891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45995.211548263891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45995.211548263891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45995.211548263891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45995.211548263891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45995.211548263891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45995.211548263891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45995.211548263891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45995.211548263891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45995.211548263891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45995.211548263891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45995.211548263891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45995.211548263891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45995.211548263891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45995.211548263891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45995.211548263891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45995.211548263891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45995.211548263891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45995.211548263891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45995.211548263891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45995.211548263891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45995.211548263891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45995.211548263891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45995.211548263891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45995.211548263891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45995.211548263891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45995.211548263891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45995.211548263891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45995.211548263891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45995.211548263891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45995.211548263891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45995.211548263891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45995.211548263891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45995.211548263891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45995.211548263891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45995.211548263891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45995.211548263891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45995.211548263891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45995.211548263891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45995.211548263891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45995.211548263891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45995.211548263891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45995.211548263891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45995.211548263891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45995.211548263891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45995.211548263891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45995.211548263891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45995.211548263891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45995.211548263891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45995.211548263891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45995.211548263891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45995.211548263891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45995.211548263891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45995.211548263891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45995.211548263891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45995.211548263891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45995.211548263891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45995.211548263891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45995.211548263891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45995.211548263891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45995.211548263891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45995.211548263891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45995.211548263891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45995.211548263891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45995.211548263891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45995.211548263891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45995.211548263891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45995.211548263891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45995.211548263891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45995.211548263891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45995.211548263891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45995.211548263891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45995.211548263891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45995.211548263891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45995.211548263891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45995.211548263891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45995.211548263891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45995.211548263891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45995.211548263891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45995.211548263891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45995.211548263891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45995.211548263891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45995.211548263891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45995.211548263891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45995.211548263891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45995.211548263891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45995.211548263891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45995.211548263891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45995.211548263891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45995.211548263891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45995.211548263891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45995.211548263891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45995.211548263891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45995.211548263891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45995.211548263891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45995.211548263891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45995.211548263891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45995.211548263891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45995.211548263891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45995.211548263891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45995.211548263891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45995.211548263891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45995.211548263891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45995.211548263891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45995.211548263891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45995.211548263891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45995.211548263891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45995.211548263891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45995.211548263891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45995.211548263891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45995.211548263891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45995.211548263891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45995.211548263891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45995.211548263891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45995.211548263891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45995.211548263891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45995.211548263891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45995.211548263891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45995.211548263891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45995.211548263891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45995.211548263891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45995.211548263891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45995.211548263891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45995.211548263891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45995.211548263891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45995.211548263891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45995.211548263891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45995.211548263891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45995.211548263891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45995.211548263891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45995.211548263891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45995.211548263891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45995.211548263891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45995.211548263891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45995.211548263891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45995.211548263891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45995.211548263891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45995.211548263891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45995.211548263891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45995.211548263891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45995.211548263891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45995.211548263891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45995.211548263891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45995.211548263891</v>
      </c>
      <c r="H205" s="126"/>
      <c r="I205" s="128" t="str">
        <f>IFERROR(VLOOKUP(D205,DB!A:F,6,0),"")</f>
        <v/>
      </c>
      <c r="J205" s="128" t="str">
        <f>IFERROR(VLOOKUP(D205,DB!A:G,7,0),"")</f>
        <v/>
      </c>
      <c r="K205" s="124"/>
      <c r="L205" s="123" t="str">
        <f>IFERROR(VLOOKUP(D205,DB!A:I,9,0),"")</f>
        <v/>
      </c>
    </row>
  </sheetData>
  <customSheetViews>
    <customSheetView guid="{F6042A99-DD27-4453-835D-0834D95730CC}" filter="1" showAutoFilter="1">
      <pageMargins left="0" right="0" top="0" bottom="0" header="0" footer="0"/>
      <autoFilter ref="B1:M1" xr:uid="{95E03D77-EDF8-446A-9FC8-854B9899C595}"/>
    </customSheetView>
  </customSheetViews>
  <dataValidations count="2">
    <dataValidation allowBlank="1" showInputMessage="1" showErrorMessage="1" sqref="E1" xr:uid="{5DBA255D-CDD9-49FB-AD3C-AF70AB4EE696}"/>
    <dataValidation type="list" allowBlank="1" showInputMessage="1" showErrorMessage="1" sqref="E2:E2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170.21171030092955</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10.824129282409558</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53"/>
      <c r="E5" s="99"/>
      <c r="F5" s="100"/>
      <c r="G5" s="101">
        <f ca="1">IFERROR(NOW()-F5,"-")</f>
        <v>45995.211548263891</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58"/>
      <c r="E6" s="99"/>
      <c r="F6" s="100"/>
      <c r="G6" s="101">
        <f ca="1">IFERROR(NOW()-F6,"-")</f>
        <v>45995.211548263891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45995.211548263891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45995.211548263891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45995.211548263891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45995.211548263891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45995.211548263891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45995.211548263891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45995.211548263891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45995.211548263891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45995.211548263891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45995.211548263891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45995.211548263891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45995.211548263891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45995.211548263891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45995.211548263891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45995.211548263891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45995.211548263891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45995.211548263891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45995.211548263891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45995.211548263891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45995.211548263891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45995.211548263891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6"/>
  <sheetViews>
    <sheetView workbookViewId="0">
      <selection activeCell="H5" sqref="H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39192</v>
      </c>
      <c r="B2" s="58" t="str">
        <f>IFERROR(VLOOKUP(D2,DB!A:K,11,0),"")</f>
        <v>R3</v>
      </c>
      <c r="C2" s="18">
        <v>3</v>
      </c>
      <c r="D2" s="18" t="s">
        <v>20059</v>
      </c>
      <c r="E2" s="18" t="s">
        <v>39185</v>
      </c>
      <c r="F2" s="20">
        <v>45995.194212962961</v>
      </c>
      <c r="G2" s="21">
        <f t="shared" ref="G2:G15" ca="1" si="0">IFERROR(NOW()-F2,"-")</f>
        <v>1.7335300930426456E-2</v>
      </c>
      <c r="H2" s="22">
        <v>45995.181967592594</v>
      </c>
      <c r="I2" s="19" t="str">
        <f>IFERROR(VLOOKUP(D2,DB!A:F,6,0),"")</f>
        <v>Generator-SG</v>
      </c>
      <c r="J2" s="18" t="str">
        <f>IFERROR(VLOOKUP(D2,DB!A:G,7,0),"")</f>
        <v>Dead</v>
      </c>
      <c r="K2" s="42" t="s">
        <v>39193</v>
      </c>
      <c r="L2" s="23" t="str">
        <f>IFERROR(VLOOKUP(D2,DB!A:I,9,0),"")</f>
        <v>Latis</v>
      </c>
    </row>
    <row r="3" spans="1:13" ht="15" customHeight="1">
      <c r="A3" s="19"/>
      <c r="B3" s="58" t="str">
        <f>IFERROR(VLOOKUP(D3,DB!A:K,11,0),"")</f>
        <v/>
      </c>
      <c r="C3" s="18"/>
      <c r="D3" s="58"/>
      <c r="E3" s="18"/>
      <c r="F3" s="20"/>
      <c r="G3" s="21">
        <f t="shared" ca="1" si="0"/>
        <v>45995.211548263891</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45995.211548263891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45995.211548263891</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45995.211548263891</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45995.211548263891</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45995.211548263891</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45995.211548263891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45995.211548263891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45995.211548263891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45995.211548263891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45995.211548263891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45995.211548263891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45995.211548263891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ref="G16:G79" ca="1" si="1">IFERROR(NOW()-F16,"-")</f>
        <v>45995.211548263891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45995.211548263891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45995.211548263891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45995.211548263891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45995.211548263891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45995.211548263891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45995.211548263891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45995.211548263891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45995.211548263891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45995.211548263891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45995.211548263891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45995.211548263891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45995.211548263891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45995.211548263891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45995.211548263891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45995.211548263891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45995.211548263891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45995.211548263891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45995.211548263891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45995.211548263891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45995.211548263891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45995.211548263891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45995.211548263891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45995.211548263891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45995.211548263891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45995.211548263891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45995.211548263891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45995.211548263891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45995.211548263891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45995.211548263891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45995.211548263891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45995.211548263891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45995.211548263891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45995.211548263891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45995.211548263891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45995.211548263891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45995.211548263891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45995.211548263891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45995.211548263891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45995.211548263891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45995.211548263891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45995.211548263891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45995.211548263891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45995.211548263891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45995.211548263891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45995.211548263891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45995.211548263891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45995.211548263891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45995.211548263891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45995.211548263891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45995.211548263891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45995.211548263891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45995.211548263891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45995.211548263891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45995.211548263891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45995.211548263891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45995.211548263891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45995.211548263891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45995.211548263891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45995.211548263891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45995.211548263891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45995.211548263891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45995.211548263891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45995.211548263891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ref="G80:G143" ca="1" si="2">IFERROR(NOW()-F80,"-")</f>
        <v>45995.211548263891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45995.211548263891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45995.211548263891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45995.211548263891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45995.211548263891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45995.211548263891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45995.211548263891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45995.211548263891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45995.211548263891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45995.211548263891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45995.211548263891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45995.211548263891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45995.211548263891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45995.211548263891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45995.211548263891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45995.211548263891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45995.211548263891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45995.211548263891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45995.211548263891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45995.211548263891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45995.211548263891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45995.211548263891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45995.211548263891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45995.211548263891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45995.211548263891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45995.211548263891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45995.211548263891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45995.211548263891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45995.211548263891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45995.211548263891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45995.211548263891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45995.211548263891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45995.211548263891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45995.211548263891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45995.211548263891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45995.211548263891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45995.211548263891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45995.211548263891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45995.211548263891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45995.211548263891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45995.211548263891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45995.211548263891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45995.211548263891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45995.211548263891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45995.211548263891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45995.211548263891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45995.211548263891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45995.211548263891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45995.211548263891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45995.211548263891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45995.211548263891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45995.211548263891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45995.211548263891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45995.211548263891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45995.211548263891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45995.211548263891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45995.211548263891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45995.211548263891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45995.211548263891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45995.211548263891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45995.211548263891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45995.211548263891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45995.211548263891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45995.211548263891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ref="G144:G207" ca="1" si="3">IFERROR(NOW()-F144,"-")</f>
        <v>45995.211548263891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45995.211548263891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45995.211548263891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45995.211548263891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45995.211548263891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45995.211548263891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45995.211548263891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45995.211548263891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45995.211548263891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45995.211548263891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45995.211548263891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45995.211548263891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45995.211548263891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45995.211548263891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45995.211548263891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45995.211548263891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45995.211548263891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45995.211548263891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45995.211548263891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45995.211548263891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45995.211548263891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45995.211548263891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45995.211548263891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45995.211548263891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45995.211548263891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45995.211548263891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45995.211548263891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45995.211548263891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45995.211548263891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45995.211548263891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45995.211548263891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45995.211548263891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45995.211548263891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45995.211548263891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45995.211548263891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45995.211548263891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45995.211548263891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45995.211548263891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45995.211548263891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45995.211548263891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45995.211548263891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45995.211548263891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45995.211548263891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45995.211548263891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45995.211548263891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45995.211548263891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45995.211548263891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45995.211548263891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45995.211548263891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45995.211548263891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45995.211548263891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45995.211548263891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45995.211548263891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45995.211548263891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45995.211548263891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45995.211548263891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45995.211548263891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45995.211548263891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45995.211548263891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45995.211548263891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45995.211548263891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45995.211548263891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45995.211548263891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45995.211548263891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ref="G208:G271" ca="1" si="4">IFERROR(NOW()-F208,"-")</f>
        <v>45995.211548263891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45995.211548263891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45995.211548263891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45995.211548263891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45995.211548263891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45995.211548263891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45995.211548263891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45995.211548263891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45995.211548263891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45995.211548263891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45995.211548263891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45995.211548263891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45995.211548263891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45995.211548263891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45995.211548263891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45995.211548263891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45995.211548263891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45995.211548263891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45995.211548263891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45995.211548263891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45995.211548263891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45995.211548263891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45995.211548263891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45995.211548263891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45995.211548263891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45995.211548263891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45995.211548263891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45995.211548263891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45995.211548263891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45995.211548263891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45995.211548263891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45995.211548263891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45995.211548263891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45995.211548263891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45995.211548263891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45995.211548263891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45995.211548263891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45995.211548263891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45995.211548263891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45995.211548263891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45995.211548263891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45995.211548263891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45995.211548263891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45995.211548263891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45995.211548263891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45995.211548263891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45995.211548263891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45995.211548263891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45995.211548263891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45995.211548263891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45995.211548263891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45995.211548263891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45995.211548263891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45995.211548263891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45995.211548263891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45995.211548263891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45995.211548263891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45995.211548263891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45995.211548263891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45995.211548263891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45995.211548263891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45995.211548263891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45995.211548263891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45995.211548263891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ref="G272:G335" ca="1" si="5">IFERROR(NOW()-F272,"-")</f>
        <v>45995.211548263891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45995.211548263891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45995.211548263891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45995.211548263891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45995.211548263891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45995.211548263891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45995.211548263891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45995.211548263891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45995.211548263891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45995.211548263891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45995.211548263891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45995.211548263891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45995.211548263891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45995.211548263891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45995.211548263891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45995.211548263891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45995.211548263891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45995.211548263891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45995.211548263891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45995.211548263891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45995.211548263891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45995.211548263891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45995.211548263891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45995.211548263891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45995.211548263891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45995.211548263891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45995.211548263891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45995.211548263891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45995.211548263891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45995.211548263891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45995.211548263891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45995.211548263891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45995.211548263891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45995.211548263891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45995.211548263891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45995.211548263891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45995.211548263891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45995.211548263891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45995.211548263891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45995.211548263891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45995.211548263891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45995.211548263891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45995.211548263891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45995.211548263891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45995.211548263891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45995.211548263891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45995.211548263891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45995.211548263891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45995.211548263891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45995.211548263891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45995.211548263891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45995.211548263891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45995.211548263891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45995.211548263891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45995.211548263891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45995.211548263891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45995.211548263891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45995.211548263891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45995.211548263891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45995.211548263891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45995.211548263891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45995.211548263891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45995.211548263891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45995.211548263891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ref="G336:G399" ca="1" si="6">IFERROR(NOW()-F336,"-")</f>
        <v>45995.211548263891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45995.211548263891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45995.211548263891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45995.211548263891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45995.211548263891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45995.211548263891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45995.211548263891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45995.211548263891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45995.211548263891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45995.211548263891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45995.211548263891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45995.211548263891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45995.211548263891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45995.211548263891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45995.211548263891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45995.211548263891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45995.211548263891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45995.211548263891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45995.211548263891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45995.211548263891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45995.211548263891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45995.211548263891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45995.211548263891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45995.211548263891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45995.211548263891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45995.211548263891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45995.211548263891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45995.211548263891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45995.211548263891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45995.211548263891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45995.211548263891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45995.211548263891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45995.211548263891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45995.211548263891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45995.211548263891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45995.211548263891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45995.211548263891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45995.211548263891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45995.211548263891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45995.211548263891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45995.211548263891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45995.211548263891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45995.211548263891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45995.211548263891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45995.211548263891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45995.211548263891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45995.211548263891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45995.211548263891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45995.211548263891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45995.211548263891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45995.211548263891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45995.211548263891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45995.211548263891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45995.211548263891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45995.211548263891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45995.211548263891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45995.211548263891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45995.211548263891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45995.211548263891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45995.211548263891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45995.211548263891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45995.211548263891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45995.211548263891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45995.211548263891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ref="G400:G463" ca="1" si="7">IFERROR(NOW()-F400,"-")</f>
        <v>45995.211548263891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45995.211548263891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45995.211548263891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45995.211548263891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45995.211548263891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45995.211548263891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45995.211548263891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45995.211548263891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45995.211548263891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45995.211548263891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45995.211548263891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45995.211548263891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45995.211548263891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45995.211548263891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45995.211548263891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45995.211548263891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45995.211548263891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45995.211548263891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45995.211548263891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45995.211548263891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45995.211548263891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45995.211548263891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45995.211548263891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45995.211548263891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45995.211548263891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45995.211548263891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45995.211548263891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45995.211548263891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45995.211548263891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45995.211548263891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45995.211548263891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45995.211548263891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45995.211548263891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45995.211548263891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45995.211548263891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45995.211548263891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45995.211548263891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45995.211548263891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45995.211548263891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45995.211548263891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45995.211548263891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45995.211548263891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45995.211548263891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45995.211548263891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45995.211548263891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45995.211548263891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45995.211548263891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45995.211548263891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45995.211548263891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45995.211548263891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45995.211548263891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45995.211548263891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45995.211548263891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45995.211548263891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45995.211548263891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45995.211548263891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45995.211548263891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45995.211548263891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45995.211548263891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45995.211548263891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45995.211548263891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45995.211548263891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45995.211548263891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45995.211548263891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ref="G464:G527" ca="1" si="8">IFERROR(NOW()-F464,"-")</f>
        <v>45995.211548263891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45995.211548263891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45995.211548263891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45995.211548263891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45995.211548263891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45995.211548263891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45995.211548263891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45995.211548263891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45995.211548263891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45995.211548263891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45995.211548263891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45995.211548263891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45995.211548263891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45995.211548263891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45995.211548263891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45995.211548263891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45995.211548263891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45995.211548263891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45995.211548263891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45995.211548263891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45995.211548263891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45995.211548263891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45995.211548263891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45995.211548263891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45995.211548263891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45995.211548263891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45995.211548263891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45995.211548263891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45995.211548263891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45995.211548263891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45995.211548263891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45995.211548263891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45995.211548263891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45995.211548263891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45995.211548263891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45995.211548263891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45995.211548263891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45995.211548263891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45995.211548263891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45995.211548263891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45995.211548263891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45995.211548263891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45995.211548263891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45995.211548263891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45995.211548263891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45995.211548263891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45995.211548263891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45995.211548263891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45995.211548263891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45995.211548263891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45995.211548263891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45995.211548263891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45995.211548263891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45995.211548263891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45995.211548263891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45995.211548263891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45995.211548263891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45995.211548263891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45995.211548263891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45995.211548263891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45995.211548263891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45995.211548263891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45995.211548263891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45995.211548263891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ref="G528:G591" ca="1" si="9">IFERROR(NOW()-F528,"-")</f>
        <v>45995.211548263891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45995.211548263891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45995.211548263891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45995.211548263891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45995.211548263891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45995.211548263891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45995.211548263891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45995.211548263891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45995.211548263891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45995.211548263891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45995.211548263891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45995.211548263891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45995.211548263891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45995.211548263891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45995.211548263891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45995.211548263891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45995.211548263891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45995.211548263891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45995.211548263891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45995.211548263891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45995.211548263891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45995.211548263891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45995.211548263891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45995.211548263891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45995.211548263891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45995.211548263891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45995.211548263891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45995.211548263891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45995.211548263891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45995.211548263891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45995.211548263891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45995.211548263891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45995.211548263891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45995.211548263891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45995.211548263891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45995.211548263891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45995.211548263891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45995.211548263891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45995.211548263891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45995.211548263891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45995.211548263891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45995.211548263891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45995.211548263891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45995.211548263891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45995.211548263891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45995.211548263891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45995.211548263891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45995.211548263891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45995.211548263891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45995.211548263891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45995.211548263891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45995.211548263891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45995.211548263891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45995.211548263891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45995.211548263891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45995.211548263891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45995.211548263891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45995.211548263891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45995.211548263891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45995.211548263891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45995.211548263891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45995.211548263891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45995.211548263891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45995.211548263891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ref="G592:G655" ca="1" si="10">IFERROR(NOW()-F592,"-")</f>
        <v>45995.211548263891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45995.211548263891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45995.211548263891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45995.211548263891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45995.211548263891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45995.211548263891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45995.211548263891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45995.211548263891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45995.211548263891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45995.211548263891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45995.211548263891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45995.211548263891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45995.211548263891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45995.211548263891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45995.211548263891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45995.211548263891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45995.211548263891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45995.211548263891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45995.211548263891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45995.211548263891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45995.211548263891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45995.211548263891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45995.211548263891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45995.211548263891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45995.211548263891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45995.211548263891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45995.211548263891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45995.211548263891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45995.211548263891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45995.211548263891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45995.211548263891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45995.211548263891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45995.211548263891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45995.211548263891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45995.211548263891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45995.211548263891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45995.211548263891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45995.211548263891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45995.211548263891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45995.211548263891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45995.211548263891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45995.211548263891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45995.211548263891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45995.211548263891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45995.211548263891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45995.211548263891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45995.211548263891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45995.211548263891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45995.211548263891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45995.211548263891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45995.211548263891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45995.211548263891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45995.211548263891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45995.211548263891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45995.211548263891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45995.211548263891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45995.211548263891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45995.211548263891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45995.211548263891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45995.211548263891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45995.211548263891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45995.211548263891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45995.211548263891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45995.211548263891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ref="G656:G719" ca="1" si="11">IFERROR(NOW()-F656,"-")</f>
        <v>45995.211548263891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45995.211548263891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45995.211548263891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45995.211548263891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45995.211548263891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45995.211548263891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45995.211548263891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45995.211548263891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45995.211548263891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45995.211548263891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45995.211548263891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45995.211548263891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45995.211548263891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45995.211548263891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45995.211548263891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45995.211548263891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45995.211548263891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45995.211548263891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45995.211548263891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45995.211548263891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45995.211548263891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45995.211548263891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45995.211548263891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45995.211548263891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45995.211548263891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45995.211548263891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45995.211548263891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45995.211548263891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45995.211548263891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45995.211548263891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45995.211548263891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45995.211548263891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45995.211548263891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45995.211548263891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45995.211548263891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45995.211548263891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45995.211548263891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45995.211548263891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45995.211548263891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45995.211548263891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45995.211548263891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45995.211548263891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45995.211548263891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45995.211548263891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45995.211548263891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45995.211548263891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45995.211548263891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45995.211548263891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45995.211548263891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45995.211548263891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45995.211548263891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45995.211548263891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45995.211548263891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45995.211548263891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45995.211548263891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45995.211548263891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45995.211548263891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45995.211548263891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45995.211548263891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45995.211548263891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45995.211548263891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45995.211548263891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45995.211548263891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45995.211548263891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ref="G720:G783" ca="1" si="12">IFERROR(NOW()-F720,"-")</f>
        <v>45995.211548263891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45995.211548263891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45995.211548263891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45995.211548263891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45995.211548263891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45995.211548263891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45995.211548263891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45995.211548263891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45995.211548263891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45995.211548263891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45995.211548263891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45995.211548263891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45995.211548263891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45995.211548263891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45995.211548263891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45995.211548263891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45995.211548263891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45995.211548263891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45995.211548263891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45995.211548263891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45995.211548263891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45995.211548263891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45995.211548263891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45995.211548263891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45995.211548263891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45995.211548263891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45995.211548263891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45995.211548263891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45995.211548263891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45995.211548263891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45995.211548263891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45995.211548263891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45995.211548263891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45995.211548263891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45995.211548263891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45995.211548263891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45995.211548263891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45995.211548263891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45995.211548263891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45995.211548263891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45995.211548263891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45995.211548263891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45995.211548263891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45995.211548263891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45995.211548263891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45995.211548263891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45995.211548263891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45995.211548263891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45995.211548263891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45995.211548263891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45995.211548263891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45995.211548263891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45995.211548263891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45995.211548263891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45995.211548263891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45995.211548263891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45995.211548263891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45995.211548263891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45995.211548263891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45995.211548263891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45995.211548263891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45995.211548263891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45995.211548263891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45995.211548263891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ref="G784:G847" ca="1" si="13">IFERROR(NOW()-F784,"-")</f>
        <v>45995.211548263891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45995.211548263891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45995.211548263891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45995.211548263891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45995.211548263891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45995.211548263891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45995.211548263891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45995.211548263891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45995.211548263891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45995.211548263891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45995.211548263891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45995.211548263891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45995.211548263891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45995.211548263891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45995.211548263891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45995.211548263891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45995.211548263891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45995.211548263891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45995.211548263891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45995.211548263891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45995.211548263891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45995.211548263891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45995.211548263891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45995.211548263891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45995.211548263891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45995.211548263891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45995.211548263891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45995.211548263891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45995.211548263891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45995.211548263891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45995.211548263891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45995.211548263891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45995.211548263891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45995.211548263891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45995.211548263891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45995.211548263891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45995.211548263891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45995.211548263891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45995.211548263891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45995.211548263891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45995.211548263891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45995.211548263891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45995.211548263891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45995.211548263891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45995.211548263891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45995.211548263891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45995.211548263891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45995.211548263891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45995.211548263891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45995.211548263891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45995.211548263891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45995.211548263891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45995.211548263891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45995.211548263891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45995.211548263891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45995.211548263891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45995.211548263891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45995.211548263891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45995.211548263891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45995.211548263891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45995.211548263891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45995.211548263891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45995.211548263891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45995.211548263891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ref="G848:G911" ca="1" si="14">IFERROR(NOW()-F848,"-")</f>
        <v>45995.211548263891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45995.211548263891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45995.211548263891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45995.211548263891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45995.211548263891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45995.211548263891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45995.211548263891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45995.211548263891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45995.211548263891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45995.211548263891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45995.211548263891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45995.211548263891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45995.211548263891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45995.211548263891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45995.211548263891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45995.211548263891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45995.211548263891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45995.211548263891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45995.211548263891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45995.211548263891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45995.211548263891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45995.211548263891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45995.211548263891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45995.211548263891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45995.211548263891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45995.211548263891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45995.211548263891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45995.211548263891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45995.211548263891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45995.211548263891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45995.211548263891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45995.211548263891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45995.211548263891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45995.211548263891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45995.211548263891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45995.211548263891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45995.211548263891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45995.211548263891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45995.211548263891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45995.211548263891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45995.211548263891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45995.211548263891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45995.211548263891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45995.211548263891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45995.211548263891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45995.211548263891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45995.211548263891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45995.211548263891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45995.211548263891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45995.211548263891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45995.211548263891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45995.211548263891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45995.211548263891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45995.211548263891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45995.211548263891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45995.211548263891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45995.211548263891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45995.211548263891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45995.211548263891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45995.211548263891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45995.211548263891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45995.211548263891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45995.211548263891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45995.211548263891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ref="G912:G926" ca="1" si="15">IFERROR(NOW()-F912,"-")</f>
        <v>45995.211548263891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45995.211548263891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45995.211548263891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45995.211548263891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45995.211548263891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45995.211548263891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45995.211548263891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45995.211548263891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45995.211548263891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45995.211548263891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45995.211548263891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45995.211548263891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45995.211548263891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45995.211548263891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45995.211548263891</v>
      </c>
      <c r="H926" s="22"/>
      <c r="I926" s="19" t="str">
        <f>IFERROR(VLOOKUP(D926,DB!A:F,6,0),"")</f>
        <v/>
      </c>
      <c r="J926" s="18" t="str">
        <f>IFERROR(VLOOKUP(D926,DB!A:G,7,0),"")</f>
        <v/>
      </c>
      <c r="K926" s="42"/>
      <c r="L926" s="23" t="str">
        <f>IFERROR(VLOOKUP(D926,DB!A:I,9,0),"")</f>
        <v/>
      </c>
    </row>
  </sheetData>
  <dataValidations count="2">
    <dataValidation allowBlank="1" showInputMessage="1" showErrorMessage="1" sqref="E1" xr:uid="{5914219A-CB83-432D-936A-CC0CB6F3982A}"/>
    <dataValidation type="list" allowBlank="1" showInputMessage="1" showErrorMessage="1" sqref="E2:E9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08"/>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291.73083067129483</v>
      </c>
      <c r="H2" s="92">
        <v>45703.474768518521</v>
      </c>
      <c r="I2" s="92" t="str">
        <f>IFERROR(VLOOKUP(D2,DB!A:F,6,0),"")</f>
        <v>SCECO</v>
      </c>
      <c r="J2" s="92" t="str">
        <f>IFERROR(VLOOKUP(D2,DB!A:G,7,0),"")</f>
        <v>Dead</v>
      </c>
      <c r="K2" s="94" t="s">
        <v>39195</v>
      </c>
      <c r="L2" s="88" t="str">
        <f>IFERROR(VLOOKUP(D2,DB!A:I,9,0),"")</f>
        <v>Latis</v>
      </c>
    </row>
    <row r="3" spans="1:16" ht="15" customHeight="1">
      <c r="A3" s="88" t="s">
        <v>39196</v>
      </c>
      <c r="B3" s="110" t="str">
        <f>IFERROR(VLOOKUP(D3,DB!A:K,11,0),"")</f>
        <v>R4</v>
      </c>
      <c r="C3" s="90">
        <v>1</v>
      </c>
      <c r="D3" s="88" t="s">
        <v>39197</v>
      </c>
      <c r="E3" s="91" t="s">
        <v>39106</v>
      </c>
      <c r="F3" s="92">
        <v>45994.982638888891</v>
      </c>
      <c r="G3" s="93">
        <f t="shared" ref="G3:G34" ca="1" si="0">IFERROR(NOW()-F3,"")</f>
        <v>0.22890937500051223</v>
      </c>
      <c r="H3" s="92">
        <v>45994.977592592593</v>
      </c>
      <c r="I3" s="110" t="str">
        <f>IFERROR(VLOOKUP(D3,DB!A:F,6,0),"")</f>
        <v>Generator-SG</v>
      </c>
      <c r="J3" s="110" t="str">
        <f>IFERROR(VLOOKUP(D3,DB!A:G,7,0),"")</f>
        <v>Dead</v>
      </c>
      <c r="K3" s="94" t="s">
        <v>39198</v>
      </c>
      <c r="L3" s="88" t="str">
        <f>IFERROR(VLOOKUP(D3,DB!A:I,9,0),"")</f>
        <v>Latis</v>
      </c>
    </row>
    <row r="4" spans="1:16" ht="15" customHeight="1">
      <c r="A4" s="110"/>
      <c r="B4" s="110" t="str">
        <f>IFERROR(VLOOKUP(D4,DB!A:K,11,0),"")</f>
        <v/>
      </c>
      <c r="C4" s="90"/>
      <c r="D4" s="88"/>
      <c r="E4" s="91"/>
      <c r="F4" s="92"/>
      <c r="G4" s="93">
        <f t="shared" ca="1" si="0"/>
        <v>45995.211548263891</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45995.211548263891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45995.211548263891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45995.211548263891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45995.211548263891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45995.211548263891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45995.211548263891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45995.211548263891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45995.211548263891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45995.211548263891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45995.211548263891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45995.211548263891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45995.211548263891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45995.211548263891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45995.211548263891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45995.211548263891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45995.211548263891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45995.211548263891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45995.211548263891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45995.211548263891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45995.211548263891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45995.211548263891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45995.211548263891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45995.211548263891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45995.211548263891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45995.211548263891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45995.211548263891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45995.211548263891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45995.211548263891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45995.211548263891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45995.211548263891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ref="G35:G98" ca="1" si="1">IFERROR(NOW()-F35,"")</f>
        <v>45995.211548263891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45995.211548263891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45995.211548263891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45995.211548263891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45995.211548263891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45995.211548263891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45995.211548263891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45995.211548263891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45995.211548263891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45995.211548263891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45995.211548263891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45995.211548263891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45995.211548263891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45995.211548263891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45995.211548263891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45995.211548263891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45995.211548263891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45995.211548263891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45995.211548263891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45995.211548263891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45995.211548263891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45995.211548263891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45995.211548263891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45995.211548263891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45995.211548263891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45995.211548263891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45995.211548263891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45995.211548263891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45995.211548263891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45995.211548263891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45995.211548263891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45995.211548263891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45995.211548263891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45995.211548263891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45995.211548263891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45995.211548263891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45995.211548263891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45995.211548263891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45995.211548263891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45995.211548263891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45995.211548263891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45995.211548263891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45995.211548263891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45995.211548263891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45995.211548263891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45995.211548263891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45995.211548263891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45995.211548263891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45995.211548263891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45995.211548263891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45995.211548263891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45995.211548263891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45995.211548263891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45995.211548263891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45995.211548263891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45995.211548263891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45995.211548263891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45995.211548263891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45995.211548263891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45995.211548263891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45995.211548263891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45995.211548263891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45995.211548263891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45995.211548263891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ref="G99:G162" ca="1" si="2">IFERROR(NOW()-F99,"")</f>
        <v>45995.211548263891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45995.211548263891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45995.211548263891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45995.211548263891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45995.211548263891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45995.211548263891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45995.211548263891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45995.211548263891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45995.211548263891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45995.211548263891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45995.211548263891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45995.211548263891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45995.211548263891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45995.211548263891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45995.211548263891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45995.211548263891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45995.211548263891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45995.211548263891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45995.211548263891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45995.211548263891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45995.211548263891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45995.211548263891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45995.211548263891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45995.211548263891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45995.211548263891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45995.211548263891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45995.211548263891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45995.211548263891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45995.211548263891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45995.211548263891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45995.211548263891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45995.211548263891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45995.211548263891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45995.211548263891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45995.211548263891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45995.211548263891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45995.211548263891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45995.211548263891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45995.211548263891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45995.211548263891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45995.211548263891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45995.211548263891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45995.211548263891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45995.211548263891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45995.211548263891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45995.211548263891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45995.211548263891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45995.211548263891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45995.211548263891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45995.211548263891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45995.211548263891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45995.211548263891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45995.211548263891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45995.211548263891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45995.211548263891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45995.211548263891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45995.211548263891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45995.211548263891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45995.211548263891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45995.211548263891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45995.211548263891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45995.211548263891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45995.211548263891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45995.211548263891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ref="G163:G208" ca="1" si="3">IFERROR(NOW()-F163,"")</f>
        <v>45995.211548263891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45995.211548263891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45995.211548263891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45995.211548263891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45995.211548263891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45995.211548263891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45995.211548263891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45995.211548263891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45995.211548263891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45995.211548263891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45995.211548263891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45995.211548263891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45995.211548263891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45995.211548263891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45995.211548263891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45995.211548263891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45995.211548263891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45995.211548263891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45995.211548263891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45995.211548263891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45995.211548263891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45995.211548263891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45995.211548263891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45995.211548263891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45995.211548263891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45995.211548263891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45995.211548263891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45995.211548263891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45995.211548263891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45995.211548263891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45995.211548263891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45995.211548263891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45995.211548263891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45995.211548263891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45995.211548263891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45995.211548263891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45995.211548263891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45995.211548263891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45995.211548263891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45995.211548263891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45995.211548263891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45995.211548263891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45995.211548263891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45995.211548263891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45995.211548263891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45995.211548263891</v>
      </c>
      <c r="H208" s="92"/>
      <c r="I208" s="110" t="str">
        <f>IFERROR(VLOOKUP(D208,DB!A:F,6,0),"")</f>
        <v/>
      </c>
      <c r="J208" s="110" t="str">
        <f>IFERROR(VLOOKUP(D208,DB!A:G,7,0),"")</f>
        <v/>
      </c>
      <c r="K208" s="94"/>
      <c r="L208" s="88" t="str">
        <f>IFERROR(VLOOKUP(D208,DB!A:I,9,0),"")</f>
        <v/>
      </c>
    </row>
  </sheetData>
  <dataValidations count="2">
    <dataValidation allowBlank="1" showInputMessage="1" showErrorMessage="1" sqref="E1" xr:uid="{A4F81451-56CC-4543-9497-104C4E44EE4B}"/>
    <dataValidation type="list" allowBlank="1" showInputMessage="1" showErrorMessage="1" sqref="E2:E20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tabSelected="1" workbookViewId="0">
      <selection activeCell="F11" sqref="F11"/>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39199</v>
      </c>
      <c r="B2" s="37" t="str">
        <f>IFERROR(VLOOKUP(D2,DB!A:K,11,0),"")</f>
        <v>R5</v>
      </c>
      <c r="C2" s="37">
        <v>3</v>
      </c>
      <c r="D2" s="103" t="s">
        <v>36085</v>
      </c>
      <c r="E2" s="37" t="s">
        <v>39106</v>
      </c>
      <c r="F2" s="38">
        <v>45891.832060185188</v>
      </c>
      <c r="G2" s="105">
        <f ca="1">IFERROR(NOW()-F2,"")</f>
        <v>103.37948807870271</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39185</v>
      </c>
      <c r="F3" s="38">
        <v>45926.188877314817</v>
      </c>
      <c r="G3" s="105">
        <f t="shared" ref="G3" ca="1" si="0">IFERROR(NOW()-F3,"")</f>
        <v>69.022670949074381</v>
      </c>
      <c r="H3" s="38">
        <v>45926.158159722225</v>
      </c>
      <c r="I3" s="37" t="str">
        <f>IFERROR(VLOOKUP(D3,DB!A:F,6,0),"")</f>
        <v>SCECO</v>
      </c>
      <c r="J3" s="37" t="str">
        <f>IFERROR(VLOOKUP(D3,DB!A:G,7,0),"")</f>
        <v>Good</v>
      </c>
      <c r="K3" s="37" t="s">
        <v>39202</v>
      </c>
      <c r="L3" s="37" t="str">
        <f>IFERROR(VLOOKUP(D3,DB!A:I,9,0),"")</f>
        <v>Latis</v>
      </c>
      <c r="M3" s="102"/>
    </row>
    <row r="4" spans="1:13" s="39" customFormat="1" ht="39.75" customHeight="1">
      <c r="A4" s="106" t="s">
        <v>39203</v>
      </c>
      <c r="B4" s="106" t="str">
        <f>IFERROR(VLOOKUP(D4,DB!A:K,11,0),"")</f>
        <v>R5</v>
      </c>
      <c r="C4" s="106">
        <v>1</v>
      </c>
      <c r="D4" s="106" t="s">
        <v>34832</v>
      </c>
      <c r="E4" s="106" t="s">
        <v>39185</v>
      </c>
      <c r="F4" s="107">
        <v>45948.661111111112</v>
      </c>
      <c r="G4" s="108">
        <f t="shared" ref="G4" ca="1" si="1">IFERROR(NOW()-F4,"")</f>
        <v>46.550437152778613</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13.838249652777449</v>
      </c>
      <c r="H5" s="136">
        <v>45981.360798611109</v>
      </c>
      <c r="I5" s="106" t="str">
        <f>IFERROR(VLOOKUP(D5,DB!A:F,6,0),"")</f>
        <v>SCECO</v>
      </c>
      <c r="J5" s="106" t="str">
        <f>IFERROR(VLOOKUP(D5,DB!A:G,7,0),"")</f>
        <v>Dead</v>
      </c>
      <c r="K5" s="106" t="s">
        <v>39206</v>
      </c>
      <c r="L5" s="106" t="str">
        <f>IFERROR(VLOOKUP(D5,DB!A:I,9,0),"")</f>
        <v>Latis</v>
      </c>
    </row>
    <row r="6" spans="1:13">
      <c r="A6" s="37" t="s">
        <v>39207</v>
      </c>
      <c r="B6" s="37" t="str">
        <f>IFERROR(VLOOKUP(D6,DB!A:K,11,0),"")</f>
        <v>R5</v>
      </c>
      <c r="C6" s="37">
        <v>1</v>
      </c>
      <c r="D6" s="37" t="s">
        <v>32724</v>
      </c>
      <c r="E6" s="37" t="s">
        <v>39106</v>
      </c>
      <c r="F6" s="38">
        <v>45995.193749999999</v>
      </c>
      <c r="G6" s="135">
        <f ca="1">IFERROR(NOW()-F6,"")</f>
        <v>1.7798263892473187E-2</v>
      </c>
      <c r="H6" s="38">
        <v>45995.188194444447</v>
      </c>
      <c r="I6" s="37" t="str">
        <f>IFERROR(VLOOKUP(D6,DB!A:F,6,0),"")</f>
        <v>SCECO</v>
      </c>
      <c r="J6" s="37" t="str">
        <f>IFERROR(VLOOKUP(D6,DB!A:G,7,0),"")</f>
        <v>Dead</v>
      </c>
      <c r="K6" s="37" t="s">
        <v>39208</v>
      </c>
      <c r="L6" s="37" t="str">
        <f>IFERROR(VLOOKUP(D6,DB!A:I,9,0),"")</f>
        <v>Latis</v>
      </c>
    </row>
    <row r="7" spans="1:13">
      <c r="A7" s="37"/>
      <c r="B7" s="37" t="str">
        <f>IFERROR(VLOOKUP(D7,DB!A:K,11,0),"")</f>
        <v/>
      </c>
      <c r="C7" s="37"/>
      <c r="D7" s="37"/>
      <c r="E7" s="37"/>
      <c r="F7" s="38"/>
      <c r="G7" s="135">
        <f ca="1">IFERROR(NOW()-F7,"")</f>
        <v>45995.211548263891</v>
      </c>
      <c r="H7" s="38"/>
      <c r="I7" s="37" t="str">
        <f>IFERROR(VLOOKUP(D7,DB!A:F,6,0),"")</f>
        <v/>
      </c>
      <c r="J7" s="37" t="str">
        <f>IFERROR(VLOOKUP(D7,DB!A:G,7,0),"")</f>
        <v/>
      </c>
      <c r="K7" s="37"/>
      <c r="L7" s="37" t="str">
        <f>IFERROR(VLOOKUP(D7,DB!A:I,9,0),"")</f>
        <v/>
      </c>
    </row>
    <row r="8" spans="1:13">
      <c r="A8" s="150"/>
      <c r="B8" s="150" t="str">
        <f>IFERROR(VLOOKUP(D8,DB!A:K,11,0),"")</f>
        <v/>
      </c>
      <c r="C8" s="150"/>
      <c r="D8" s="150"/>
      <c r="E8" s="150"/>
      <c r="F8" s="151"/>
      <c r="G8" s="152">
        <f ca="1">IFERROR(NOW()-F8,"")</f>
        <v>45995.211548263891</v>
      </c>
      <c r="H8" s="151"/>
      <c r="I8" s="150" t="str">
        <f>IFERROR(VLOOKUP(D8,DB!A:F,6,0),"")</f>
        <v/>
      </c>
      <c r="J8" s="150" t="str">
        <f>IFERROR(VLOOKUP(D8,DB!A:G,7,0),"")</f>
        <v/>
      </c>
      <c r="K8" s="150"/>
      <c r="L8" s="150" t="str">
        <f>IFERROR(VLOOKUP(D8,DB!A:I,9,0),"")</f>
        <v/>
      </c>
    </row>
    <row r="9" spans="1:13">
      <c r="A9" s="37"/>
      <c r="B9" s="37" t="str">
        <f>IFERROR(VLOOKUP(D9,DB!A:K,11,0),"")</f>
        <v/>
      </c>
      <c r="C9" s="37"/>
      <c r="D9" s="37"/>
      <c r="E9" s="37"/>
      <c r="F9" s="38"/>
      <c r="G9" s="135">
        <f t="shared" ref="G9:G40" ca="1" si="2">IFERROR(NOW()-F9,"")</f>
        <v>45995.211548263891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t="shared" ca="1" si="2"/>
        <v>45995.211548263891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t="shared" ca="1" si="2"/>
        <v>45995.211548263891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t="shared" ca="1" si="2"/>
        <v>45995.211548263891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t="shared" ca="1" si="2"/>
        <v>45995.211548263891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t="shared" ca="1" si="2"/>
        <v>45995.211548263891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45995.211548263891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45995.211548263891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45995.211548263891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45995.211548263891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45995.211548263891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45995.211548263891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45995.211548263891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45995.211548263891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45995.211548263891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45995.211548263891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45995.211548263891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45995.211548263891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45995.211548263891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45995.211548263891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45995.211548263891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45995.211548263891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45995.211548263891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45995.211548263891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45995.211548263891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45995.211548263891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45995.211548263891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45995.211548263891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45995.211548263891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45995.211548263891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45995.211548263891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2"/>
        <v>45995.211548263891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ref="G41:G72" ca="1" si="3">IFERROR(NOW()-F41,"")</f>
        <v>45995.211548263891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ca="1" si="3"/>
        <v>45995.211548263891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3"/>
        <v>45995.211548263891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3"/>
        <v>45995.211548263891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3"/>
        <v>45995.211548263891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3"/>
        <v>45995.211548263891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45995.211548263891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45995.211548263891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45995.211548263891</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45995.211548263891</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45995.211548263891</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45995.211548263891</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45995.211548263891</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45995.211548263891</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45995.211548263891</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45995.211548263891</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45995.211548263891</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45995.211548263891</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45995.211548263891</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45995.211548263891</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45995.211548263891</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45995.211548263891</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45995.211548263891</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45995.211548263891</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45995.211548263891</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45995.211548263891</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45995.211548263891</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45995.211548263891</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t="shared" ca="1" si="3"/>
        <v>45995.211548263891</v>
      </c>
      <c r="H69" s="38"/>
      <c r="I69" s="37" t="str">
        <f>IFERROR(VLOOKUP(D69,DB!A:F,6,0),"")</f>
        <v/>
      </c>
      <c r="J69" s="37" t="str">
        <f>IFERROR(VLOOKUP(D69,DB!A:G,7,0),"")</f>
        <v/>
      </c>
      <c r="K69" s="37"/>
      <c r="L69" s="37" t="str">
        <f>IFERROR(VLOOKUP(D69,DB!A:I,9,0),"")</f>
        <v/>
      </c>
    </row>
    <row r="70" spans="1:12">
      <c r="A70" s="150"/>
      <c r="B70" s="150" t="str">
        <f>IFERROR(VLOOKUP(D70,DB!A:K,11,0),"")</f>
        <v/>
      </c>
      <c r="C70" s="150"/>
      <c r="D70" s="150"/>
      <c r="E70" s="150"/>
      <c r="F70" s="151"/>
      <c r="G70" s="152">
        <f t="shared" ca="1" si="3"/>
        <v>45995.211548263891</v>
      </c>
      <c r="H70" s="151"/>
      <c r="I70" s="150" t="str">
        <f>IFERROR(VLOOKUP(D70,DB!A:F,6,0),"")</f>
        <v/>
      </c>
      <c r="J70" s="150" t="str">
        <f>IFERROR(VLOOKUP(D70,DB!A:G,7,0),"")</f>
        <v/>
      </c>
      <c r="K70" s="150"/>
      <c r="L70" s="150" t="str">
        <f>IFERROR(VLOOKUP(D70,DB!A:I,9,0),"")</f>
        <v/>
      </c>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9"/>
  <sheetViews>
    <sheetView workbookViewId="0">
      <selection activeCell="A4" sqref="A4:X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39209</v>
      </c>
      <c r="B2" s="119" t="str">
        <f>IFERROR(VLOOKUP(D2,DB!A:K,11,0),"")</f>
        <v>R6</v>
      </c>
      <c r="C2" s="120">
        <v>2</v>
      </c>
      <c r="D2" s="119" t="s">
        <v>39062</v>
      </c>
      <c r="E2" s="142" t="s">
        <v>39106</v>
      </c>
      <c r="F2" s="121">
        <v>45994.897546296299</v>
      </c>
      <c r="G2" s="101">
        <f t="shared" ref="G2:G63" ca="1" si="0">IFERROR(NOW()-F2,"-")</f>
        <v>0.31400196759204846</v>
      </c>
      <c r="H2" s="121">
        <v>45994.855833333335</v>
      </c>
      <c r="I2" s="119" t="str">
        <f>IFERROR(VLOOKUP(D2,DB!A:F,6,0),"")</f>
        <v>Generator-SG</v>
      </c>
      <c r="J2" s="119" t="str">
        <f>IFERROR(VLOOKUP(D2,DB!A:G,7,0),"")</f>
        <v>Vandalized</v>
      </c>
      <c r="K2" s="122" t="s">
        <v>39210</v>
      </c>
      <c r="L2" s="137" t="str">
        <f>IFERROR(VLOOKUP(D2,DB!A:I,9,0),"")</f>
        <v>Latis</v>
      </c>
    </row>
    <row r="3" spans="1:16382" ht="31.5" customHeight="1">
      <c r="A3" s="118"/>
      <c r="B3" s="119" t="str">
        <f>IFERROR(VLOOKUP(D3,DB!A:K,11,0),"")</f>
        <v/>
      </c>
      <c r="C3" s="120"/>
      <c r="D3" s="119"/>
      <c r="E3" s="142"/>
      <c r="F3" s="121"/>
      <c r="G3" s="101">
        <f t="shared" ca="1" si="0"/>
        <v>45995.211548263891</v>
      </c>
      <c r="H3" s="121"/>
      <c r="I3" s="119" t="str">
        <f>IFERROR(VLOOKUP(D3,DB!A:F,6,0),"")</f>
        <v/>
      </c>
      <c r="J3" s="119" t="str">
        <f>IFERROR(VLOOKUP(D3,DB!A:G,7,0),"")</f>
        <v/>
      </c>
      <c r="K3" s="122" t="s">
        <v>39211</v>
      </c>
      <c r="L3" s="137" t="str">
        <f>IFERROR(VLOOKUP(D3,DB!A:I,9,0),"")</f>
        <v/>
      </c>
    </row>
    <row r="4" spans="1:16382" ht="31.5" customHeight="1">
      <c r="A4" s="118"/>
      <c r="B4" s="119" t="str">
        <f>IFERROR(VLOOKUP(D4,DB!A:K,11,0),"")</f>
        <v/>
      </c>
      <c r="C4" s="120"/>
      <c r="D4" s="119"/>
      <c r="E4" s="142"/>
      <c r="F4" s="121"/>
      <c r="G4" s="72">
        <f t="shared" ca="1" si="0"/>
        <v>45995.211548263891</v>
      </c>
      <c r="H4" s="121"/>
      <c r="I4" s="119" t="str">
        <f>IFERROR(VLOOKUP(D4,DB!A:F,6,0),"")</f>
        <v/>
      </c>
      <c r="J4" s="119" t="s">
        <v>39211</v>
      </c>
      <c r="K4" s="122"/>
      <c r="L4" s="137" t="str">
        <f>IFERROR(VLOOKUP(D4,DB!A:I,9,0),"")</f>
        <v/>
      </c>
    </row>
    <row r="5" spans="1:16382" ht="31.5" customHeight="1">
      <c r="A5" s="118"/>
      <c r="B5" s="119" t="str">
        <f>IFERROR(VLOOKUP(D5,DB!A:K,11,0),"")</f>
        <v/>
      </c>
      <c r="C5" s="120"/>
      <c r="D5" s="119"/>
      <c r="E5" s="142"/>
      <c r="F5" s="121"/>
      <c r="G5" s="72">
        <f t="shared" ca="1" si="0"/>
        <v>45995.211548263891</v>
      </c>
      <c r="H5" s="121"/>
      <c r="I5" s="72"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t="shared" ca="1" si="0"/>
        <v>45995.211548263891</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t="shared" ca="1" si="0"/>
        <v>45995.211548263891</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t="shared" ca="1" si="0"/>
        <v>45995.211548263891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t="shared" ca="1" si="0"/>
        <v>45995.211548263891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t="shared" ca="1" si="0"/>
        <v>45995.211548263891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t="shared" ca="1" si="0"/>
        <v>45995.211548263891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t="shared" ca="1" si="0"/>
        <v>45995.211548263891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t="shared" ca="1" si="0"/>
        <v>45995.211548263891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t="shared" ca="1" si="0"/>
        <v>45995.211548263891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t="shared" ca="1" si="0"/>
        <v>45995.211548263891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t="shared" ca="1" si="0"/>
        <v>45995.211548263891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t="shared" ca="1" si="0"/>
        <v>45995.211548263891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t="shared" ca="1" si="0"/>
        <v>45995.211548263891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t="shared" ca="1" si="0"/>
        <v>45995.211548263891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t="shared" ca="1" si="0"/>
        <v>45995.211548263891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t="shared" ca="1" si="0"/>
        <v>45995.211548263891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t="shared" ca="1" si="0"/>
        <v>45995.211548263891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t="shared" ca="1" si="0"/>
        <v>45995.211548263891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t="shared" ca="1" si="0"/>
        <v>45995.211548263891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t="shared" ca="1" si="0"/>
        <v>45995.211548263891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t="shared" ca="1" si="0"/>
        <v>45995.211548263891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t="shared" ca="1" si="0"/>
        <v>45995.211548263891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t="shared" ca="1" si="0"/>
        <v>45995.211548263891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t="shared" ca="1" si="0"/>
        <v>45995.211548263891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t="shared" ca="1" si="0"/>
        <v>45995.211548263891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t="shared" ca="1" si="0"/>
        <v>45995.211548263891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t="shared" ca="1" si="0"/>
        <v>45995.211548263891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t="shared" ca="1" si="0"/>
        <v>45995.211548263891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t="shared" ca="1" si="0"/>
        <v>45995.211548263891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t="shared" ca="1" si="0"/>
        <v>45995.211548263891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t="shared" ca="1" si="0"/>
        <v>45995.211548263891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t="shared" ca="1" si="0"/>
        <v>45995.211548263891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t="shared" ca="1" si="0"/>
        <v>45995.211548263891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t="shared" ca="1" si="0"/>
        <v>45995.211548263891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t="shared" ca="1" si="0"/>
        <v>45995.211548263891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t="shared" ca="1" si="0"/>
        <v>45995.211548263891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t="shared" ca="1" si="0"/>
        <v>45995.211548263891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t="shared" ca="1" si="0"/>
        <v>45995.211548263891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t="shared" ca="1" si="0"/>
        <v>45995.211548263891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t="shared" ca="1" si="0"/>
        <v>45995.211548263891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t="shared" ca="1" si="0"/>
        <v>45995.211548263891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t="shared" ca="1" si="0"/>
        <v>45995.211548263891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t="shared" ca="1" si="0"/>
        <v>45995.211548263891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t="shared" ca="1" si="0"/>
        <v>45995.211548263891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t="shared" ca="1" si="0"/>
        <v>45995.211548263891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t="shared" ca="1" si="0"/>
        <v>45995.211548263891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t="shared" ca="1" si="0"/>
        <v>45995.211548263891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t="shared" ca="1" si="0"/>
        <v>45995.211548263891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t="shared" ca="1" si="0"/>
        <v>45995.211548263891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t="shared" ca="1" si="0"/>
        <v>45995.211548263891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t="shared" ca="1" si="0"/>
        <v>45995.211548263891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t="shared" ca="1" si="0"/>
        <v>45995.211548263891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t="shared" ca="1" si="0"/>
        <v>45995.211548263891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t="shared" ca="1" si="0"/>
        <v>45995.211548263891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t="shared" ca="1" si="0"/>
        <v>45995.211548263891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t="shared" ca="1" si="0"/>
        <v>45995.211548263891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t="shared" ca="1" si="0"/>
        <v>45995.211548263891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t="shared" ca="1" si="0"/>
        <v>45995.211548263891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t="shared" ref="G64:G127" ca="1" si="1">IFERROR(NOW()-F64,"-")</f>
        <v>45995.211548263891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t="shared" ca="1" si="1"/>
        <v>45995.211548263891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t="shared" ca="1" si="1"/>
        <v>45995.211548263891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t="shared" ca="1" si="1"/>
        <v>45995.211548263891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t="shared" ca="1" si="1"/>
        <v>45995.211548263891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t="shared" ca="1" si="1"/>
        <v>45995.211548263891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t="shared" ca="1" si="1"/>
        <v>45995.211548263891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t="shared" ca="1" si="1"/>
        <v>45995.211548263891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t="shared" ca="1" si="1"/>
        <v>45995.211548263891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t="shared" ca="1" si="1"/>
        <v>45995.211548263891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t="shared" ca="1" si="1"/>
        <v>45995.211548263891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t="shared" ca="1" si="1"/>
        <v>45995.211548263891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t="shared" ca="1" si="1"/>
        <v>45995.211548263891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t="shared" ca="1" si="1"/>
        <v>45995.211548263891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t="shared" ca="1" si="1"/>
        <v>45995.211548263891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t="shared" ca="1" si="1"/>
        <v>45995.211548263891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t="shared" ca="1" si="1"/>
        <v>45995.211548263891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t="shared" ca="1" si="1"/>
        <v>45995.211548263891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t="shared" ca="1" si="1"/>
        <v>45995.211548263891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t="shared" ca="1" si="1"/>
        <v>45995.211548263891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t="shared" ca="1" si="1"/>
        <v>45995.211548263891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t="shared" ca="1" si="1"/>
        <v>45995.211548263891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t="shared" ca="1" si="1"/>
        <v>45995.211548263891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t="shared" ca="1" si="1"/>
        <v>45995.211548263891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t="shared" ca="1" si="1"/>
        <v>45995.211548263891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t="shared" ca="1" si="1"/>
        <v>45995.211548263891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t="shared" ca="1" si="1"/>
        <v>45995.211548263891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t="shared" ca="1" si="1"/>
        <v>45995.211548263891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t="shared" ca="1" si="1"/>
        <v>45995.211548263891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t="shared" ca="1" si="1"/>
        <v>45995.211548263891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t="shared" ca="1" si="1"/>
        <v>45995.211548263891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t="shared" ca="1" si="1"/>
        <v>45995.211548263891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t="shared" ca="1" si="1"/>
        <v>45995.211548263891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t="shared" ca="1" si="1"/>
        <v>45995.211548263891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t="shared" ca="1" si="1"/>
        <v>45995.211548263891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t="shared" ca="1" si="1"/>
        <v>45995.211548263891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t="shared" ca="1" si="1"/>
        <v>45995.211548263891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t="shared" ca="1" si="1"/>
        <v>45995.211548263891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t="shared" ca="1" si="1"/>
        <v>45995.211548263891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t="shared" ca="1" si="1"/>
        <v>45995.211548263891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t="shared" ca="1" si="1"/>
        <v>45995.211548263891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t="shared" ca="1" si="1"/>
        <v>45995.211548263891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t="shared" ca="1" si="1"/>
        <v>45995.211548263891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t="shared" ca="1" si="1"/>
        <v>45995.211548263891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t="shared" ca="1" si="1"/>
        <v>45995.211548263891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t="shared" ca="1" si="1"/>
        <v>45995.211548263891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t="shared" ca="1" si="1"/>
        <v>45995.211548263891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t="shared" ca="1" si="1"/>
        <v>45995.211548263891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t="shared" ca="1" si="1"/>
        <v>45995.211548263891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t="shared" ca="1" si="1"/>
        <v>45995.211548263891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t="shared" ca="1" si="1"/>
        <v>45995.211548263891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t="shared" ca="1" si="1"/>
        <v>45995.211548263891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t="shared" ca="1" si="1"/>
        <v>45995.211548263891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t="shared" ca="1" si="1"/>
        <v>45995.211548263891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t="shared" ca="1" si="1"/>
        <v>45995.211548263891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t="shared" ca="1" si="1"/>
        <v>45995.211548263891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t="shared" ca="1" si="1"/>
        <v>45995.211548263891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t="shared" ca="1" si="1"/>
        <v>45995.211548263891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t="shared" ca="1" si="1"/>
        <v>45995.211548263891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t="shared" ca="1" si="1"/>
        <v>45995.211548263891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t="shared" ca="1" si="1"/>
        <v>45995.211548263891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t="shared" ca="1" si="1"/>
        <v>45995.211548263891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t="shared" ca="1" si="1"/>
        <v>45995.211548263891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t="shared" ca="1" si="1"/>
        <v>45995.211548263891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t="shared" ref="G128:G191" ca="1" si="2">IFERROR(NOW()-F128,"-")</f>
        <v>45995.211548263891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t="shared" ca="1" si="2"/>
        <v>45995.211548263891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t="shared" ca="1" si="2"/>
        <v>45995.211548263891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t="shared" ca="1" si="2"/>
        <v>45995.211548263891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t="shared" ca="1" si="2"/>
        <v>45995.211548263891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t="shared" ca="1" si="2"/>
        <v>45995.211548263891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t="shared" ca="1" si="2"/>
        <v>45995.211548263891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t="shared" ca="1" si="2"/>
        <v>45995.211548263891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t="shared" ca="1" si="2"/>
        <v>45995.211548263891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t="shared" ca="1" si="2"/>
        <v>45995.211548263891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t="shared" ca="1" si="2"/>
        <v>45995.211548263891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t="shared" ca="1" si="2"/>
        <v>45995.211548263891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t="shared" ca="1" si="2"/>
        <v>45995.211548263891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t="shared" ca="1" si="2"/>
        <v>45995.211548263891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t="shared" ca="1" si="2"/>
        <v>45995.211548263891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t="shared" ca="1" si="2"/>
        <v>45995.211548263891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t="shared" ca="1" si="2"/>
        <v>45995.211548263891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t="shared" ca="1" si="2"/>
        <v>45995.211548263891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t="shared" ca="1" si="2"/>
        <v>45995.211548263891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t="shared" ca="1" si="2"/>
        <v>45995.211548263891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t="shared" ca="1" si="2"/>
        <v>45995.211548263891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t="shared" ca="1" si="2"/>
        <v>45995.211548263891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t="shared" ca="1" si="2"/>
        <v>45995.211548263891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t="shared" ca="1" si="2"/>
        <v>45995.211548263891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t="shared" ca="1" si="2"/>
        <v>45995.211548263891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t="shared" ca="1" si="2"/>
        <v>45995.211548263891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t="shared" ca="1" si="2"/>
        <v>45995.211548263891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t="shared" ca="1" si="2"/>
        <v>45995.211548263891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t="shared" ca="1" si="2"/>
        <v>45995.211548263891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t="shared" ca="1" si="2"/>
        <v>45995.211548263891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t="shared" ca="1" si="2"/>
        <v>45995.211548263891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t="shared" ca="1" si="2"/>
        <v>45995.211548263891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t="shared" ca="1" si="2"/>
        <v>45995.211548263891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t="shared" ca="1" si="2"/>
        <v>45995.211548263891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t="shared" ca="1" si="2"/>
        <v>45995.211548263891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t="shared" ca="1" si="2"/>
        <v>45995.211548263891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t="shared" ca="1" si="2"/>
        <v>45995.211548263891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t="shared" ca="1" si="2"/>
        <v>45995.211548263891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t="shared" ca="1" si="2"/>
        <v>45995.211548263891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t="shared" ca="1" si="2"/>
        <v>45995.211548263891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t="shared" ca="1" si="2"/>
        <v>45995.211548263891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t="shared" ca="1" si="2"/>
        <v>45995.211548263891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t="shared" ca="1" si="2"/>
        <v>45995.211548263891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t="shared" ca="1" si="2"/>
        <v>45995.211548263891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t="shared" ca="1" si="2"/>
        <v>45995.211548263891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t="shared" ca="1" si="2"/>
        <v>45995.211548263891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t="shared" ca="1" si="2"/>
        <v>45995.211548263891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t="shared" ca="1" si="2"/>
        <v>45995.211548263891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t="shared" ca="1" si="2"/>
        <v>45995.211548263891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t="shared" ca="1" si="2"/>
        <v>45995.211548263891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t="shared" ca="1" si="2"/>
        <v>45995.211548263891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t="shared" ca="1" si="2"/>
        <v>45995.211548263891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t="shared" ca="1" si="2"/>
        <v>45995.211548263891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t="shared" ca="1" si="2"/>
        <v>45995.211548263891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t="shared" ca="1" si="2"/>
        <v>45995.211548263891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t="shared" ca="1" si="2"/>
        <v>45995.211548263891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t="shared" ca="1" si="2"/>
        <v>45995.211548263891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t="shared" ca="1" si="2"/>
        <v>45995.211548263891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t="shared" ca="1" si="2"/>
        <v>45995.211548263891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t="shared" ca="1" si="2"/>
        <v>45995.211548263891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t="shared" ca="1" si="2"/>
        <v>45995.211548263891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t="shared" ca="1" si="2"/>
        <v>45995.211548263891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t="shared" ca="1" si="2"/>
        <v>45995.211548263891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t="shared" ca="1" si="2"/>
        <v>45995.211548263891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t="shared" ref="G192:G255" ca="1" si="3">IFERROR(NOW()-F192,"-")</f>
        <v>45995.211548263891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t="shared" ca="1" si="3"/>
        <v>45995.211548263891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t="shared" ca="1" si="3"/>
        <v>45995.211548263891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t="shared" ca="1" si="3"/>
        <v>45995.211548263891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t="shared" ca="1" si="3"/>
        <v>45995.211548263891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t="shared" ca="1" si="3"/>
        <v>45995.211548263891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t="shared" ca="1" si="3"/>
        <v>45995.211548263891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t="shared" ca="1" si="3"/>
        <v>45995.211548263891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t="shared" ca="1" si="3"/>
        <v>45995.211548263891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t="shared" ca="1" si="3"/>
        <v>45995.211548263891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t="shared" ca="1" si="3"/>
        <v>45995.211548263891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t="shared" ca="1" si="3"/>
        <v>45995.211548263891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t="shared" ca="1" si="3"/>
        <v>45995.211548263891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t="shared" ca="1" si="3"/>
        <v>45995.211548263891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t="shared" ca="1" si="3"/>
        <v>45995.211548263891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t="shared" ca="1" si="3"/>
        <v>45995.211548263891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t="shared" ca="1" si="3"/>
        <v>45995.211548263891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t="shared" ca="1" si="3"/>
        <v>45995.211548263891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t="shared" ca="1" si="3"/>
        <v>45995.211548263891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t="shared" ca="1" si="3"/>
        <v>45995.211548263891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t="shared" ca="1" si="3"/>
        <v>45995.211548263891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t="shared" ca="1" si="3"/>
        <v>45995.211548263891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t="shared" ca="1" si="3"/>
        <v>45995.211548263891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t="shared" ca="1" si="3"/>
        <v>45995.211548263891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t="shared" ca="1" si="3"/>
        <v>45995.211548263891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t="shared" ca="1" si="3"/>
        <v>45995.211548263891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t="shared" ca="1" si="3"/>
        <v>45995.211548263891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t="shared" ca="1" si="3"/>
        <v>45995.211548263891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t="shared" ca="1" si="3"/>
        <v>45995.211548263891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t="shared" ca="1" si="3"/>
        <v>45995.211548263891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t="shared" ca="1" si="3"/>
        <v>45995.211548263891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t="shared" ca="1" si="3"/>
        <v>45995.211548263891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t="shared" ca="1" si="3"/>
        <v>45995.211548263891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t="shared" ca="1" si="3"/>
        <v>45995.211548263891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t="shared" ca="1" si="3"/>
        <v>45995.211548263891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t="shared" ca="1" si="3"/>
        <v>45995.211548263891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t="shared" ca="1" si="3"/>
        <v>45995.211548263891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t="shared" ca="1" si="3"/>
        <v>45995.211548263891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t="shared" ca="1" si="3"/>
        <v>45995.211548263891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t="shared" ca="1" si="3"/>
        <v>45995.211548263891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t="shared" ca="1" si="3"/>
        <v>45995.211548263891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t="shared" ca="1" si="3"/>
        <v>45995.211548263891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t="shared" ca="1" si="3"/>
        <v>45995.211548263891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t="shared" ca="1" si="3"/>
        <v>45995.211548263891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t="shared" ca="1" si="3"/>
        <v>45995.211548263891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t="shared" ca="1" si="3"/>
        <v>45995.211548263891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t="shared" ca="1" si="3"/>
        <v>45995.211548263891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t="shared" ca="1" si="3"/>
        <v>45995.211548263891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t="shared" ca="1" si="3"/>
        <v>45995.211548263891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t="shared" ca="1" si="3"/>
        <v>45995.211548263891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t="shared" ca="1" si="3"/>
        <v>45995.211548263891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t="shared" ca="1" si="3"/>
        <v>45995.211548263891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t="shared" ca="1" si="3"/>
        <v>45995.211548263891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t="shared" ca="1" si="3"/>
        <v>45995.211548263891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t="shared" ca="1" si="3"/>
        <v>45995.211548263891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t="shared" ca="1" si="3"/>
        <v>45995.211548263891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t="shared" ca="1" si="3"/>
        <v>45995.211548263891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t="shared" ca="1" si="3"/>
        <v>45995.211548263891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t="shared" ca="1" si="3"/>
        <v>45995.211548263891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t="shared" ca="1" si="3"/>
        <v>45995.211548263891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t="shared" ca="1" si="3"/>
        <v>45995.211548263891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t="shared" ca="1" si="3"/>
        <v>45995.211548263891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t="shared" ca="1" si="3"/>
        <v>45995.211548263891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t="shared" ca="1" si="3"/>
        <v>45995.211548263891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t="shared" ref="G256:G319" ca="1" si="4">IFERROR(NOW()-F256,"-")</f>
        <v>45995.211548263891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t="shared" ca="1" si="4"/>
        <v>45995.211548263891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t="shared" ca="1" si="4"/>
        <v>45995.211548263891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t="shared" ca="1" si="4"/>
        <v>45995.211548263891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t="shared" ca="1" si="4"/>
        <v>45995.211548263891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t="shared" ca="1" si="4"/>
        <v>45995.211548263891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t="shared" ca="1" si="4"/>
        <v>45995.211548263891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t="shared" ca="1" si="4"/>
        <v>45995.211548263891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t="shared" ca="1" si="4"/>
        <v>45995.211548263891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t="shared" ca="1" si="4"/>
        <v>45995.211548263891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t="shared" ca="1" si="4"/>
        <v>45995.211548263891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t="shared" ca="1" si="4"/>
        <v>45995.211548263891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t="shared" ca="1" si="4"/>
        <v>45995.211548263891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t="shared" ca="1" si="4"/>
        <v>45995.211548263891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t="shared" ca="1" si="4"/>
        <v>45995.211548263891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t="shared" ca="1" si="4"/>
        <v>45995.211548263891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t="shared" ca="1" si="4"/>
        <v>45995.211548263891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t="shared" ca="1" si="4"/>
        <v>45995.211548263891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t="shared" ca="1" si="4"/>
        <v>45995.211548263891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t="shared" ca="1" si="4"/>
        <v>45995.211548263891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t="shared" ca="1" si="4"/>
        <v>45995.211548263891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t="shared" ca="1" si="4"/>
        <v>45995.211548263891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t="shared" ca="1" si="4"/>
        <v>45995.211548263891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t="shared" ca="1" si="4"/>
        <v>45995.211548263891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t="shared" ca="1" si="4"/>
        <v>45995.211548263891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t="shared" ca="1" si="4"/>
        <v>45995.211548263891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t="shared" ca="1" si="4"/>
        <v>45995.211548263891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t="shared" ca="1" si="4"/>
        <v>45995.211548263891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t="shared" ca="1" si="4"/>
        <v>45995.211548263891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t="shared" ca="1" si="4"/>
        <v>45995.211548263891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t="shared" ca="1" si="4"/>
        <v>45995.211548263891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t="shared" ca="1" si="4"/>
        <v>45995.211548263891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t="shared" ca="1" si="4"/>
        <v>45995.211548263891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t="shared" ca="1" si="4"/>
        <v>45995.211548263891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t="shared" ca="1" si="4"/>
        <v>45995.211548263891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t="shared" ca="1" si="4"/>
        <v>45995.211548263891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t="shared" ca="1" si="4"/>
        <v>45995.211548263891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t="shared" ca="1" si="4"/>
        <v>45995.211548263891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t="shared" ca="1" si="4"/>
        <v>45995.211548263891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t="shared" ca="1" si="4"/>
        <v>45995.211548263891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t="shared" ca="1" si="4"/>
        <v>45995.211548263891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t="shared" ca="1" si="4"/>
        <v>45995.211548263891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t="shared" ca="1" si="4"/>
        <v>45995.211548263891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t="shared" ca="1" si="4"/>
        <v>45995.211548263891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t="shared" ca="1" si="4"/>
        <v>45995.211548263891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t="shared" ca="1" si="4"/>
        <v>45995.211548263891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t="shared" ca="1" si="4"/>
        <v>45995.211548263891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t="shared" ca="1" si="4"/>
        <v>45995.211548263891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t="shared" ca="1" si="4"/>
        <v>45995.211548263891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t="shared" ca="1" si="4"/>
        <v>45995.211548263891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t="shared" ca="1" si="4"/>
        <v>45995.211548263891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t="shared" ca="1" si="4"/>
        <v>45995.211548263891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t="shared" ca="1" si="4"/>
        <v>45995.211548263891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t="shared" ca="1" si="4"/>
        <v>45995.211548263891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t="shared" ca="1" si="4"/>
        <v>45995.211548263891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t="shared" ca="1" si="4"/>
        <v>45995.211548263891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t="shared" ca="1" si="4"/>
        <v>45995.211548263891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t="shared" ca="1" si="4"/>
        <v>45995.211548263891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t="shared" ca="1" si="4"/>
        <v>45995.211548263891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t="shared" ca="1" si="4"/>
        <v>45995.211548263891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t="shared" ca="1" si="4"/>
        <v>45995.211548263891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t="shared" ca="1" si="4"/>
        <v>45995.211548263891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t="shared" ca="1" si="4"/>
        <v>45995.211548263891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t="shared" ca="1" si="4"/>
        <v>45995.211548263891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t="shared" ref="G320:G383" ca="1" si="5">IFERROR(NOW()-F320,"-")</f>
        <v>45995.211548263891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t="shared" ca="1" si="5"/>
        <v>45995.211548263891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t="shared" ca="1" si="5"/>
        <v>45995.211548263891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t="shared" ca="1" si="5"/>
        <v>45995.211548263891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t="shared" ca="1" si="5"/>
        <v>45995.211548263891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t="shared" ca="1" si="5"/>
        <v>45995.211548263891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t="shared" ca="1" si="5"/>
        <v>45995.211548263891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t="shared" ca="1" si="5"/>
        <v>45995.211548263891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t="shared" ca="1" si="5"/>
        <v>45995.211548263891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t="shared" ca="1" si="5"/>
        <v>45995.211548263891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t="shared" ca="1" si="5"/>
        <v>45995.211548263891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t="shared" ca="1" si="5"/>
        <v>45995.211548263891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t="shared" ca="1" si="5"/>
        <v>45995.211548263891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t="shared" ca="1" si="5"/>
        <v>45995.211548263891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t="shared" ca="1" si="5"/>
        <v>45995.211548263891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t="shared" ca="1" si="5"/>
        <v>45995.211548263891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t="shared" ca="1" si="5"/>
        <v>45995.211548263891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t="shared" ca="1" si="5"/>
        <v>45995.211548263891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t="shared" ca="1" si="5"/>
        <v>45995.211548263891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t="shared" ca="1" si="5"/>
        <v>45995.211548263891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t="shared" ca="1" si="5"/>
        <v>45995.211548263891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t="shared" ca="1" si="5"/>
        <v>45995.211548263891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t="shared" ca="1" si="5"/>
        <v>45995.211548263891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t="shared" ca="1" si="5"/>
        <v>45995.211548263891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t="shared" ca="1" si="5"/>
        <v>45995.211548263891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t="shared" ca="1" si="5"/>
        <v>45995.211548263891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t="shared" ca="1" si="5"/>
        <v>45995.211548263891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t="shared" ca="1" si="5"/>
        <v>45995.211548263891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t="shared" ca="1" si="5"/>
        <v>45995.211548263891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t="shared" ca="1" si="5"/>
        <v>45995.211548263891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t="shared" ca="1" si="5"/>
        <v>45995.211548263891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t="shared" ca="1" si="5"/>
        <v>45995.211548263891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t="shared" ca="1" si="5"/>
        <v>45995.211548263891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t="shared" ca="1" si="5"/>
        <v>45995.211548263891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t="shared" ca="1" si="5"/>
        <v>45995.211548263891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t="shared" ca="1" si="5"/>
        <v>45995.211548263891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t="shared" ca="1" si="5"/>
        <v>45995.211548263891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t="shared" ca="1" si="5"/>
        <v>45995.211548263891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t="shared" ca="1" si="5"/>
        <v>45995.211548263891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t="shared" ca="1" si="5"/>
        <v>45995.211548263891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t="shared" ca="1" si="5"/>
        <v>45995.211548263891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t="shared" ca="1" si="5"/>
        <v>45995.211548263891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t="shared" ca="1" si="5"/>
        <v>45995.211548263891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t="shared" ca="1" si="5"/>
        <v>45995.211548263891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t="shared" ca="1" si="5"/>
        <v>45995.211548263891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t="shared" ca="1" si="5"/>
        <v>45995.211548263891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t="shared" ca="1" si="5"/>
        <v>45995.211548263891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t="shared" ca="1" si="5"/>
        <v>45995.211548263891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t="shared" ca="1" si="5"/>
        <v>45995.211548263891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t="shared" ca="1" si="5"/>
        <v>45995.211548263891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t="shared" ca="1" si="5"/>
        <v>45995.211548263891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t="shared" ca="1" si="5"/>
        <v>45995.211548263891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t="shared" ca="1" si="5"/>
        <v>45995.211548263891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t="shared" ca="1" si="5"/>
        <v>45995.211548263891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t="shared" ca="1" si="5"/>
        <v>45995.211548263891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t="shared" ca="1" si="5"/>
        <v>45995.211548263891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t="shared" ca="1" si="5"/>
        <v>45995.211548263891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t="shared" ca="1" si="5"/>
        <v>45995.211548263891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t="shared" ca="1" si="5"/>
        <v>45995.211548263891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t="shared" ca="1" si="5"/>
        <v>45995.211548263891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t="shared" ca="1" si="5"/>
        <v>45995.211548263891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t="shared" ca="1" si="5"/>
        <v>45995.211548263891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t="shared" ca="1" si="5"/>
        <v>45995.211548263891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t="shared" ca="1" si="5"/>
        <v>45995.211548263891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t="shared" ref="G384:G447" ca="1" si="6">IFERROR(NOW()-F384,"-")</f>
        <v>45995.211548263891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t="shared" ca="1" si="6"/>
        <v>45995.211548263891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t="shared" ca="1" si="6"/>
        <v>45995.211548263891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t="shared" ca="1" si="6"/>
        <v>45995.211548263891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t="shared" ca="1" si="6"/>
        <v>45995.211548263891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t="shared" ca="1" si="6"/>
        <v>45995.211548263891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t="shared" ca="1" si="6"/>
        <v>45995.211548263891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t="shared" ca="1" si="6"/>
        <v>45995.211548263891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t="shared" ca="1" si="6"/>
        <v>45995.211548263891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t="shared" ca="1" si="6"/>
        <v>45995.211548263891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t="shared" ca="1" si="6"/>
        <v>45995.211548263891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t="shared" ca="1" si="6"/>
        <v>45995.211548263891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t="shared" ca="1" si="6"/>
        <v>45995.211548263891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t="shared" ca="1" si="6"/>
        <v>45995.211548263891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t="shared" ca="1" si="6"/>
        <v>45995.211548263891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t="shared" ca="1" si="6"/>
        <v>45995.211548263891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t="shared" ca="1" si="6"/>
        <v>45995.211548263891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t="shared" ca="1" si="6"/>
        <v>45995.211548263891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t="shared" ca="1" si="6"/>
        <v>45995.211548263891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t="shared" ca="1" si="6"/>
        <v>45995.211548263891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t="shared" ca="1" si="6"/>
        <v>45995.211548263891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t="shared" ca="1" si="6"/>
        <v>45995.211548263891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t="shared" ca="1" si="6"/>
        <v>45995.211548263891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t="shared" ca="1" si="6"/>
        <v>45995.211548263891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t="shared" ca="1" si="6"/>
        <v>45995.211548263891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t="shared" ca="1" si="6"/>
        <v>45995.211548263891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t="shared" ca="1" si="6"/>
        <v>45995.211548263891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t="shared" ca="1" si="6"/>
        <v>45995.211548263891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t="shared" ca="1" si="6"/>
        <v>45995.211548263891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t="shared" ca="1" si="6"/>
        <v>45995.211548263891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t="shared" ca="1" si="6"/>
        <v>45995.211548263891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t="shared" ca="1" si="6"/>
        <v>45995.211548263891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t="shared" ca="1" si="6"/>
        <v>45995.211548263891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t="shared" ca="1" si="6"/>
        <v>45995.211548263891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t="shared" ca="1" si="6"/>
        <v>45995.211548263891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t="shared" ca="1" si="6"/>
        <v>45995.211548263891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t="shared" ca="1" si="6"/>
        <v>45995.211548263891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t="shared" ca="1" si="6"/>
        <v>45995.211548263891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t="shared" ca="1" si="6"/>
        <v>45995.211548263891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t="shared" ca="1" si="6"/>
        <v>45995.211548263891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t="shared" ca="1" si="6"/>
        <v>45995.211548263891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t="shared" ca="1" si="6"/>
        <v>45995.211548263891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t="shared" ca="1" si="6"/>
        <v>45995.211548263891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t="shared" ca="1" si="6"/>
        <v>45995.211548263891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t="shared" ca="1" si="6"/>
        <v>45995.211548263891</v>
      </c>
      <c r="H428" s="121"/>
      <c r="I428" s="119" t="str">
        <f>IFERROR(VLOOKUP(D428,DB!A:F,6,0),"")</f>
        <v/>
      </c>
      <c r="J428" s="119" t="str">
        <f>IFERROR(VLOOKUP(D428,DB!A:G,7,0),"")</f>
        <v/>
      </c>
      <c r="K428" s="122"/>
      <c r="L428" s="137" t="str">
        <f>IFERROR(VLOOKUP(D428,DB!A:I,9,0),"")</f>
        <v/>
      </c>
    </row>
    <row r="429" spans="1:12" ht="31.5" customHeight="1">
      <c r="A429" s="143"/>
      <c r="B429" s="144" t="str">
        <f>IFERROR(VLOOKUP(D429,DB!A:K,11,0),"")</f>
        <v/>
      </c>
      <c r="C429" s="145"/>
      <c r="D429" s="144"/>
      <c r="E429" s="142"/>
      <c r="F429" s="146"/>
      <c r="G429" s="147">
        <f t="shared" ca="1" si="6"/>
        <v>45995.211548263891</v>
      </c>
      <c r="H429" s="146"/>
      <c r="I429" s="144" t="str">
        <f>IFERROR(VLOOKUP(D429,DB!A:F,6,0),"")</f>
        <v/>
      </c>
      <c r="J429" s="144" t="str">
        <f>IFERROR(VLOOKUP(D429,DB!A:G,7,0),"")</f>
        <v/>
      </c>
      <c r="K429" s="148"/>
      <c r="L429" s="149" t="str">
        <f>IFERROR(VLOOKUP(D429,DB!A:I,9,0),"")</f>
        <v/>
      </c>
    </row>
  </sheetData>
  <dataValidations count="2">
    <dataValidation allowBlank="1" showInputMessage="1" showErrorMessage="1" sqref="E1" xr:uid="{9E1BC488-8814-4F8A-8DBE-742B3278AB71}"/>
    <dataValidation type="list" allowBlank="1" showInputMessage="1" showErrorMessage="1" sqref="E2:E42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2025-12-04T02:05:46Z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